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61" windowWidth="14475" windowHeight="11640" tabRatio="248" activeTab="0"/>
  </bookViews>
  <sheets>
    <sheet name="Tabella di marcia" sheetId="1" r:id="rId1"/>
  </sheets>
  <definedNames>
    <definedName name="_xlnm.Print_Titles" localSheetId="0">'Tabella di marcia'!$1:$1</definedName>
  </definedNames>
  <calcPr fullCalcOnLoad="1"/>
</workbook>
</file>

<file path=xl/sharedStrings.xml><?xml version="1.0" encoding="utf-8"?>
<sst xmlns="http://schemas.openxmlformats.org/spreadsheetml/2006/main" count="286" uniqueCount="166">
  <si>
    <t>Lecce</t>
  </si>
  <si>
    <t>Italia</t>
  </si>
  <si>
    <t>Slovenia</t>
  </si>
  <si>
    <t>Croazia</t>
  </si>
  <si>
    <t>Turchia</t>
  </si>
  <si>
    <t>Iran</t>
  </si>
  <si>
    <t>Turkmenistan</t>
  </si>
  <si>
    <t>Uzbekistan</t>
  </si>
  <si>
    <t>Kirghizistan</t>
  </si>
  <si>
    <t>Kazakistan</t>
  </si>
  <si>
    <t>Russia</t>
  </si>
  <si>
    <t>Mongolia</t>
  </si>
  <si>
    <t>Bielorussia</t>
  </si>
  <si>
    <t>Polonia</t>
  </si>
  <si>
    <t>Austria</t>
  </si>
  <si>
    <t>Istanbul</t>
  </si>
  <si>
    <t>Teheran</t>
  </si>
  <si>
    <t>Mary</t>
  </si>
  <si>
    <t>Bukhara</t>
  </si>
  <si>
    <t>Samarcanda</t>
  </si>
  <si>
    <t>Taskent</t>
  </si>
  <si>
    <t>Ulan Bator</t>
  </si>
  <si>
    <t>Bergamo</t>
  </si>
  <si>
    <t>g</t>
  </si>
  <si>
    <t>Erzurum</t>
  </si>
  <si>
    <t>Gerede</t>
  </si>
  <si>
    <t>tappa</t>
  </si>
  <si>
    <t>Merzifon</t>
  </si>
  <si>
    <t>Askale</t>
  </si>
  <si>
    <t>Tabriz</t>
  </si>
  <si>
    <t>Zanjan</t>
  </si>
  <si>
    <t>Semnan</t>
  </si>
  <si>
    <t>Mayamey</t>
  </si>
  <si>
    <t>Sabzevar</t>
  </si>
  <si>
    <t>Sarakh (confine)</t>
  </si>
  <si>
    <t>Turkmemabad</t>
  </si>
  <si>
    <t>Choir</t>
  </si>
  <si>
    <t>Kyakta (confine)</t>
  </si>
  <si>
    <t>Babuskin (lago Baikal)</t>
  </si>
  <si>
    <t>parz.</t>
  </si>
  <si>
    <t>tot.</t>
  </si>
  <si>
    <t>data</t>
  </si>
  <si>
    <t>L</t>
  </si>
  <si>
    <t>Ma</t>
  </si>
  <si>
    <t>Me</t>
  </si>
  <si>
    <t>G</t>
  </si>
  <si>
    <t>V</t>
  </si>
  <si>
    <t>S</t>
  </si>
  <si>
    <t>D</t>
  </si>
  <si>
    <t>note</t>
  </si>
  <si>
    <t>da vedere</t>
  </si>
  <si>
    <t>Lubiana</t>
  </si>
  <si>
    <t>autostrada</t>
  </si>
  <si>
    <t>Taraz</t>
  </si>
  <si>
    <t>Syrdario</t>
  </si>
  <si>
    <t>Biskek</t>
  </si>
  <si>
    <t>Almaty</t>
  </si>
  <si>
    <t>Usharal</t>
  </si>
  <si>
    <t>???</t>
  </si>
  <si>
    <t>deserto</t>
  </si>
  <si>
    <t>Lodz</t>
  </si>
  <si>
    <t>Poznan</t>
  </si>
  <si>
    <t>Berlino</t>
  </si>
  <si>
    <t>Germania</t>
  </si>
  <si>
    <t>Innsbruk</t>
  </si>
  <si>
    <t>Dopo la Russia</t>
  </si>
  <si>
    <t>RIEPILOGO</t>
  </si>
  <si>
    <t>Stati-confini</t>
  </si>
  <si>
    <t>1-1</t>
  </si>
  <si>
    <t>11-14</t>
  </si>
  <si>
    <t>4-4</t>
  </si>
  <si>
    <t>visto</t>
  </si>
  <si>
    <t>---</t>
  </si>
  <si>
    <t>Taskesken</t>
  </si>
  <si>
    <t>Georgievka</t>
  </si>
  <si>
    <t>Semey (Semipalatinsk)</t>
  </si>
  <si>
    <t>(confine)</t>
  </si>
  <si>
    <t>Novosibirsk (Новосиби́рск)</t>
  </si>
  <si>
    <t>Rubtsovsk (Рубцо́вск)</t>
  </si>
  <si>
    <t>Barnaul (Барнау́л)</t>
  </si>
  <si>
    <t>Kemerovo (Кемерово)</t>
  </si>
  <si>
    <t>Krasnoyarsk (Красноя́рск)</t>
  </si>
  <si>
    <t>Tajset (Тайшет)</t>
  </si>
  <si>
    <t>Tulun (Тулун)</t>
  </si>
  <si>
    <t>Irkutsk (Иркутск)</t>
  </si>
  <si>
    <t>Ulan Ude (Ула́н-Удэ́)</t>
  </si>
  <si>
    <t>Kyakta (Кя́хта - confine)</t>
  </si>
  <si>
    <t>Lun</t>
  </si>
  <si>
    <t>Cerimonia di chiusura del Naadam, ore 19</t>
  </si>
  <si>
    <t>Omsk (Омск)</t>
  </si>
  <si>
    <t>Tjumen (Тюмень)</t>
  </si>
  <si>
    <t>Isim (Ишим)</t>
  </si>
  <si>
    <t>Perm (Перми)</t>
  </si>
  <si>
    <t>Izevsk (Иже́вск)</t>
  </si>
  <si>
    <t>Kazan (Казань)</t>
  </si>
  <si>
    <r>
      <t xml:space="preserve">Nizni Novgorod </t>
    </r>
    <r>
      <rPr>
        <sz val="10"/>
        <rFont val="Arial"/>
        <family val="0"/>
      </rPr>
      <t>(Ни́жний Но́вгород)</t>
    </r>
  </si>
  <si>
    <t>Mosca (Москва́)</t>
  </si>
  <si>
    <t>Smolensk (Смоленск)</t>
  </si>
  <si>
    <t>Minsk (Мінск )</t>
  </si>
  <si>
    <t>Brest (Брест)</t>
  </si>
  <si>
    <t>Prima della Russia</t>
  </si>
  <si>
    <t>Russia 1</t>
  </si>
  <si>
    <t>17-21</t>
  </si>
  <si>
    <t>14.7/1.8</t>
  </si>
  <si>
    <t>1/6.8</t>
  </si>
  <si>
    <t>18/22.6</t>
  </si>
  <si>
    <t>Zagabria</t>
  </si>
  <si>
    <t>30 giorni</t>
  </si>
  <si>
    <t>22/26.6 multiplo</t>
  </si>
  <si>
    <t>Mashad</t>
  </si>
  <si>
    <t>Santuario dell'Imam Reza - p. 352</t>
  </si>
  <si>
    <t>Samarcanda - p. 246</t>
  </si>
  <si>
    <t>31.3/15.9 multiplo</t>
  </si>
  <si>
    <t>Bukhara - p. 262</t>
  </si>
  <si>
    <t>Amasya:case ottomane e tombe pontiche - p. 498</t>
  </si>
  <si>
    <t>Amasya (km50) - Susehri</t>
  </si>
  <si>
    <t>p. 120/122</t>
  </si>
  <si>
    <t>Gachuurt - p. 103</t>
  </si>
  <si>
    <t>Caravanserraglio di Rubat Sharaf - p. 362</t>
  </si>
  <si>
    <t>Almaty - p. 122</t>
  </si>
  <si>
    <t>10/27.6</t>
  </si>
  <si>
    <t>27.6/6.7</t>
  </si>
  <si>
    <t>6/14.7</t>
  </si>
  <si>
    <t>Tomsk ? - p. 142</t>
  </si>
  <si>
    <t>lago Baikal - p. 196</t>
  </si>
  <si>
    <t>Omsk - p. 130</t>
  </si>
  <si>
    <t>Krasnoyarsk - p. 185</t>
  </si>
  <si>
    <t>Irkutsk - p 196</t>
  </si>
  <si>
    <t>lago Baikal e Irkutsk - p. 196</t>
  </si>
  <si>
    <t>Ulan Bator, p. 47 (palazzo d'inverno e Gandan Khiid p. 61)</t>
  </si>
  <si>
    <t>Kharkhorin (Karakorum)</t>
  </si>
  <si>
    <t>Capit.di GenghisKhan, mon.Erdene Zuud Zhiid e Shankh Khiid, p.111</t>
  </si>
  <si>
    <t>Dulaankhaan (archi), p. 129 - mon. Amarbayasgalant Khiid, p. 132</t>
  </si>
  <si>
    <t>p. 195, des. Gobi - Cerimonia di apertura del Naadam, ore 11</t>
  </si>
  <si>
    <t>Confine Europa-Asia - p. 464</t>
  </si>
  <si>
    <t>p. 427</t>
  </si>
  <si>
    <r>
      <t>p. 422</t>
    </r>
    <r>
      <rPr>
        <sz val="8"/>
        <rFont val="Arial"/>
        <family val="2"/>
      </rPr>
      <t xml:space="preserve"> - Vladimir p. 207 - Bogolyubovo: chiesa Intercessione sul Nerl, p. 210</t>
    </r>
  </si>
  <si>
    <t>p. 123 - Cremlino p. 143 - piazza Rossa 148 - S.Basilio 149</t>
  </si>
  <si>
    <t>p. 535</t>
  </si>
  <si>
    <t>Fortezza - p. 554</t>
  </si>
  <si>
    <t>Dogubayazit-Bazargan (conf.)</t>
  </si>
  <si>
    <t>Parco naz.Khustain (cavallo selv.takhi), p.104 - Mongon Els (dunesabb.), p.117</t>
  </si>
  <si>
    <t>Dogubayazit (Tur): palazzo di Ishak Pasa e M.Ararat - p. 627</t>
  </si>
  <si>
    <t>Russia 2</t>
  </si>
  <si>
    <t>Taldyqorghan</t>
  </si>
  <si>
    <t>Ulan Ude, p. 225 - Monastero buddista Ivolginsk Datsan, p. 231</t>
  </si>
  <si>
    <t>Yekaterinburg (Екатеринбург)</t>
  </si>
  <si>
    <t>Battaglia di Borodino, p. 200 - Smolensk, p. 337 - Katyn, p. 342</t>
  </si>
  <si>
    <t>Lago Terkhiin Tsagaan Nuur</t>
  </si>
  <si>
    <t>(Belgrado)-Sofia</t>
  </si>
  <si>
    <t>(Ser.)-Bulg.</t>
  </si>
  <si>
    <t>fuso or./note</t>
  </si>
  <si>
    <t>+1 autostr.</t>
  </si>
  <si>
    <t>+1.30</t>
  </si>
  <si>
    <t>+3</t>
  </si>
  <si>
    <t>+4</t>
  </si>
  <si>
    <t>+5</t>
  </si>
  <si>
    <t>+6</t>
  </si>
  <si>
    <t>+7</t>
  </si>
  <si>
    <t>+2</t>
  </si>
  <si>
    <t>+1</t>
  </si>
  <si>
    <t>25.5/23.8</t>
  </si>
  <si>
    <t>15/29.6 doppio</t>
  </si>
  <si>
    <t>6.6/3.9 - 90 giorni - doppio</t>
  </si>
  <si>
    <t>&lt;4.8 30g.</t>
  </si>
  <si>
    <t>6.6/5.9 2g.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</si>
</sst>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[$-410]dddd\ d\ mmmm\ yyyy"/>
    <numFmt numFmtId="167" formatCode="dd:m"/>
    <numFmt numFmtId="168" formatCode="mmm\-yyyy"/>
    <numFmt numFmtId="169" formatCode="[$-F800]"/>
    <numFmt numFmtId="170" formatCode="[$-F800]dddd\,\ mmmm\ dd\,\ yyyy"/>
    <numFmt numFmtId="171" formatCode="h\.mm\.ss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5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Alignment="1">
      <alignment/>
    </xf>
    <xf numFmtId="165" fontId="0" fillId="0" borderId="0" xfId="44" applyNumberFormat="1" applyFont="1" applyAlignment="1">
      <alignment/>
    </xf>
    <xf numFmtId="165" fontId="0" fillId="0" borderId="0" xfId="44" applyNumberFormat="1" applyFont="1" applyAlignment="1">
      <alignment/>
    </xf>
    <xf numFmtId="167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167" fontId="0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165" fontId="0" fillId="0" borderId="11" xfId="44" applyNumberFormat="1" applyFont="1" applyBorder="1" applyAlignment="1">
      <alignment/>
    </xf>
    <xf numFmtId="165" fontId="0" fillId="0" borderId="11" xfId="44" applyNumberFormat="1" applyFont="1" applyBorder="1" applyAlignment="1">
      <alignment/>
    </xf>
    <xf numFmtId="165" fontId="0" fillId="0" borderId="12" xfId="44" applyNumberFormat="1" applyFont="1" applyBorder="1" applyAlignment="1">
      <alignment/>
    </xf>
    <xf numFmtId="0" fontId="0" fillId="0" borderId="13" xfId="0" applyFont="1" applyBorder="1" applyAlignment="1">
      <alignment/>
    </xf>
    <xf numFmtId="167" fontId="0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0" fontId="2" fillId="0" borderId="14" xfId="0" applyFont="1" applyBorder="1" applyAlignment="1">
      <alignment/>
    </xf>
    <xf numFmtId="165" fontId="0" fillId="0" borderId="14" xfId="44" applyNumberFormat="1" applyFont="1" applyBorder="1" applyAlignment="1">
      <alignment/>
    </xf>
    <xf numFmtId="165" fontId="0" fillId="0" borderId="14" xfId="44" applyNumberFormat="1" applyFont="1" applyBorder="1" applyAlignment="1">
      <alignment/>
    </xf>
    <xf numFmtId="165" fontId="0" fillId="0" borderId="15" xfId="44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16" xfId="0" applyFont="1" applyBorder="1" applyAlignment="1">
      <alignment/>
    </xf>
    <xf numFmtId="167" fontId="0" fillId="0" borderId="17" xfId="0" applyNumberFormat="1" applyFont="1" applyBorder="1" applyAlignment="1">
      <alignment/>
    </xf>
    <xf numFmtId="0" fontId="0" fillId="0" borderId="17" xfId="0" applyBorder="1" applyAlignment="1">
      <alignment/>
    </xf>
    <xf numFmtId="165" fontId="0" fillId="0" borderId="17" xfId="44" applyNumberFormat="1" applyFont="1" applyBorder="1" applyAlignment="1">
      <alignment/>
    </xf>
    <xf numFmtId="165" fontId="0" fillId="0" borderId="17" xfId="44" applyNumberFormat="1" applyFont="1" applyBorder="1" applyAlignment="1">
      <alignment/>
    </xf>
    <xf numFmtId="165" fontId="0" fillId="0" borderId="18" xfId="44" applyNumberFormat="1" applyFont="1" applyBorder="1" applyAlignment="1">
      <alignment/>
    </xf>
    <xf numFmtId="0" fontId="0" fillId="0" borderId="19" xfId="0" applyFont="1" applyBorder="1" applyAlignment="1">
      <alignment horizontal="center"/>
    </xf>
    <xf numFmtId="167" fontId="0" fillId="0" borderId="20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165" fontId="0" fillId="0" borderId="20" xfId="44" applyNumberFormat="1" applyFont="1" applyBorder="1" applyAlignment="1">
      <alignment horizontal="center"/>
    </xf>
    <xf numFmtId="165" fontId="0" fillId="0" borderId="20" xfId="44" applyNumberFormat="1" applyFont="1" applyBorder="1" applyAlignment="1">
      <alignment horizontal="center"/>
    </xf>
    <xf numFmtId="165" fontId="0" fillId="0" borderId="21" xfId="44" applyNumberFormat="1" applyFont="1" applyBorder="1" applyAlignment="1">
      <alignment horizontal="center"/>
    </xf>
    <xf numFmtId="165" fontId="0" fillId="0" borderId="22" xfId="44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65" fontId="0" fillId="0" borderId="26" xfId="44" applyNumberFormat="1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Font="1" applyBorder="1" applyAlignment="1">
      <alignment/>
    </xf>
    <xf numFmtId="167" fontId="0" fillId="0" borderId="29" xfId="0" applyNumberFormat="1" applyFont="1" applyBorder="1" applyAlignment="1">
      <alignment/>
    </xf>
    <xf numFmtId="0" fontId="0" fillId="0" borderId="29" xfId="0" applyBorder="1" applyAlignment="1">
      <alignment/>
    </xf>
    <xf numFmtId="0" fontId="2" fillId="0" borderId="29" xfId="0" applyFont="1" applyBorder="1" applyAlignment="1">
      <alignment/>
    </xf>
    <xf numFmtId="165" fontId="0" fillId="0" borderId="29" xfId="44" applyNumberFormat="1" applyFont="1" applyBorder="1" applyAlignment="1">
      <alignment/>
    </xf>
    <xf numFmtId="165" fontId="0" fillId="0" borderId="29" xfId="44" applyNumberFormat="1" applyFont="1" applyBorder="1" applyAlignment="1">
      <alignment/>
    </xf>
    <xf numFmtId="0" fontId="0" fillId="0" borderId="27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65" fontId="0" fillId="0" borderId="15" xfId="44" applyNumberFormat="1" applyFont="1" applyBorder="1" applyAlignment="1" quotePrefix="1">
      <alignment/>
    </xf>
    <xf numFmtId="0" fontId="0" fillId="0" borderId="30" xfId="0" applyFont="1" applyFill="1" applyBorder="1" applyAlignment="1">
      <alignment/>
    </xf>
    <xf numFmtId="0" fontId="0" fillId="0" borderId="31" xfId="0" applyBorder="1" applyAlignment="1">
      <alignment/>
    </xf>
    <xf numFmtId="165" fontId="0" fillId="0" borderId="31" xfId="44" applyNumberFormat="1" applyFont="1" applyBorder="1" applyAlignment="1">
      <alignment/>
    </xf>
    <xf numFmtId="165" fontId="0" fillId="0" borderId="32" xfId="44" applyNumberFormat="1" applyFont="1" applyBorder="1" applyAlignment="1">
      <alignment/>
    </xf>
    <xf numFmtId="0" fontId="2" fillId="0" borderId="19" xfId="0" applyFont="1" applyBorder="1" applyAlignment="1">
      <alignment/>
    </xf>
    <xf numFmtId="165" fontId="3" fillId="0" borderId="20" xfId="44" applyNumberFormat="1" applyFont="1" applyBorder="1" applyAlignment="1">
      <alignment/>
    </xf>
    <xf numFmtId="165" fontId="0" fillId="0" borderId="21" xfId="44" applyNumberFormat="1" applyFont="1" applyBorder="1" applyAlignment="1">
      <alignment/>
    </xf>
    <xf numFmtId="167" fontId="0" fillId="0" borderId="33" xfId="0" applyNumberFormat="1" applyFont="1" applyBorder="1" applyAlignment="1">
      <alignment/>
    </xf>
    <xf numFmtId="167" fontId="0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165" fontId="0" fillId="0" borderId="35" xfId="44" applyNumberFormat="1" applyFont="1" applyBorder="1" applyAlignment="1">
      <alignment/>
    </xf>
    <xf numFmtId="0" fontId="0" fillId="0" borderId="20" xfId="0" applyBorder="1" applyAlignment="1">
      <alignment horizontal="center"/>
    </xf>
    <xf numFmtId="16" fontId="0" fillId="0" borderId="14" xfId="0" applyNumberFormat="1" applyBorder="1" applyAlignment="1" quotePrefix="1">
      <alignment horizontal="center"/>
    </xf>
    <xf numFmtId="0" fontId="0" fillId="0" borderId="14" xfId="0" applyBorder="1" applyAlignment="1" quotePrefix="1">
      <alignment horizontal="center"/>
    </xf>
    <xf numFmtId="0" fontId="0" fillId="0" borderId="31" xfId="0" applyBorder="1" applyAlignment="1" quotePrefix="1">
      <alignment horizontal="center"/>
    </xf>
    <xf numFmtId="17" fontId="0" fillId="0" borderId="11" xfId="0" applyNumberFormat="1" applyBorder="1" applyAlignment="1" quotePrefix="1">
      <alignment horizontal="center"/>
    </xf>
    <xf numFmtId="0" fontId="4" fillId="0" borderId="14" xfId="0" applyFont="1" applyBorder="1" applyAlignment="1">
      <alignment/>
    </xf>
    <xf numFmtId="0" fontId="0" fillId="0" borderId="34" xfId="0" applyBorder="1" applyAlignment="1" quotePrefix="1">
      <alignment horizontal="center"/>
    </xf>
    <xf numFmtId="0" fontId="0" fillId="0" borderId="23" xfId="0" applyBorder="1" applyAlignment="1" quotePrefix="1">
      <alignment horizontal="center"/>
    </xf>
    <xf numFmtId="0" fontId="0" fillId="0" borderId="24" xfId="0" applyBorder="1" applyAlignment="1" quotePrefix="1">
      <alignment horizontal="center"/>
    </xf>
    <xf numFmtId="0" fontId="0" fillId="0" borderId="24" xfId="0" applyFont="1" applyBorder="1" applyAlignment="1">
      <alignment/>
    </xf>
    <xf numFmtId="0" fontId="0" fillId="0" borderId="0" xfId="0" applyBorder="1" applyAlignment="1">
      <alignment/>
    </xf>
    <xf numFmtId="0" fontId="0" fillId="0" borderId="36" xfId="0" applyFill="1" applyBorder="1" applyAlignment="1">
      <alignment/>
    </xf>
    <xf numFmtId="0" fontId="1" fillId="0" borderId="14" xfId="0" applyFont="1" applyBorder="1" applyAlignment="1">
      <alignment/>
    </xf>
    <xf numFmtId="165" fontId="0" fillId="0" borderId="0" xfId="0" applyNumberFormat="1" applyAlignment="1">
      <alignment/>
    </xf>
    <xf numFmtId="0" fontId="0" fillId="33" borderId="24" xfId="0" applyFill="1" applyBorder="1" applyAlignment="1">
      <alignment/>
    </xf>
    <xf numFmtId="0" fontId="6" fillId="0" borderId="24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14" xfId="0" applyFont="1" applyBorder="1" applyAlignment="1">
      <alignment/>
    </xf>
    <xf numFmtId="165" fontId="6" fillId="0" borderId="26" xfId="44" applyNumberFormat="1" applyFont="1" applyFill="1" applyBorder="1" applyAlignment="1">
      <alignment horizontal="center"/>
    </xf>
    <xf numFmtId="0" fontId="0" fillId="0" borderId="24" xfId="0" applyFont="1" applyBorder="1" applyAlignment="1" quotePrefix="1">
      <alignment/>
    </xf>
    <xf numFmtId="0" fontId="0" fillId="0" borderId="24" xfId="0" applyBorder="1" applyAlignment="1">
      <alignment horizontal="left"/>
    </xf>
    <xf numFmtId="0" fontId="0" fillId="0" borderId="23" xfId="0" applyBorder="1" applyAlignment="1">
      <alignment horizontal="left"/>
    </xf>
    <xf numFmtId="167" fontId="0" fillId="0" borderId="33" xfId="0" applyNumberFormat="1" applyFont="1" applyBorder="1" applyAlignment="1">
      <alignment horizontal="center"/>
    </xf>
    <xf numFmtId="167" fontId="0" fillId="0" borderId="35" xfId="0" applyNumberFormat="1" applyFont="1" applyBorder="1" applyAlignment="1">
      <alignment horizontal="center"/>
    </xf>
    <xf numFmtId="167" fontId="0" fillId="0" borderId="37" xfId="0" applyNumberFormat="1" applyFont="1" applyBorder="1" applyAlignment="1">
      <alignment horizontal="center"/>
    </xf>
    <xf numFmtId="167" fontId="0" fillId="0" borderId="38" xfId="0" applyNumberFormat="1" applyFont="1" applyBorder="1" applyAlignment="1">
      <alignment horizontal="center"/>
    </xf>
    <xf numFmtId="167" fontId="0" fillId="0" borderId="39" xfId="0" applyNumberFormat="1" applyFont="1" applyBorder="1" applyAlignment="1">
      <alignment horizontal="center"/>
    </xf>
    <xf numFmtId="167" fontId="0" fillId="0" borderId="40" xfId="0" applyNumberFormat="1" applyFont="1" applyBorder="1" applyAlignment="1">
      <alignment horizontal="center"/>
    </xf>
    <xf numFmtId="167" fontId="0" fillId="0" borderId="41" xfId="0" applyNumberFormat="1" applyFont="1" applyBorder="1" applyAlignment="1">
      <alignment horizontal="center"/>
    </xf>
    <xf numFmtId="167" fontId="0" fillId="0" borderId="42" xfId="0" applyNumberFormat="1" applyFont="1" applyBorder="1" applyAlignment="1">
      <alignment horizontal="center"/>
    </xf>
    <xf numFmtId="0" fontId="0" fillId="34" borderId="24" xfId="0" applyFont="1" applyFill="1" applyBorder="1" applyAlignment="1">
      <alignment/>
    </xf>
    <xf numFmtId="0" fontId="6" fillId="34" borderId="24" xfId="0" applyFont="1" applyFill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9"/>
  <sheetViews>
    <sheetView tabSelected="1" zoomScale="115" zoomScaleNormal="115" zoomScalePageLayoutView="0" workbookViewId="0" topLeftCell="A1">
      <pane ySplit="600" topLeftCell="A63" activePane="bottomLeft" state="split"/>
      <selection pane="topLeft" activeCell="A1" sqref="A1"/>
      <selection pane="bottomLeft" activeCell="J75" sqref="J75"/>
    </sheetView>
  </sheetViews>
  <sheetFormatPr defaultColWidth="9.140625" defaultRowHeight="12.75"/>
  <cols>
    <col min="1" max="1" width="3.57421875" style="1" bestFit="1" customWidth="1"/>
    <col min="2" max="2" width="5.140625" style="4" bestFit="1" customWidth="1"/>
    <col min="3" max="3" width="4.00390625" style="4" bestFit="1" customWidth="1"/>
    <col min="4" max="4" width="24.28125" style="0" customWidth="1"/>
    <col min="5" max="5" width="13.421875" style="0" bestFit="1" customWidth="1"/>
    <col min="6" max="6" width="6.7109375" style="2" bestFit="1" customWidth="1"/>
    <col min="7" max="7" width="7.7109375" style="3" customWidth="1"/>
    <col min="8" max="8" width="8.28125" style="3" bestFit="1" customWidth="1"/>
    <col min="9" max="9" width="9.7109375" style="0" bestFit="1" customWidth="1"/>
    <col min="10" max="10" width="9.7109375" style="0" customWidth="1"/>
    <col min="11" max="11" width="51.140625" style="0" customWidth="1"/>
    <col min="12" max="12" width="3.00390625" style="0" customWidth="1"/>
  </cols>
  <sheetData>
    <row r="1" spans="1:12" ht="12.75">
      <c r="A1" s="26" t="s">
        <v>23</v>
      </c>
      <c r="B1" s="27" t="s">
        <v>41</v>
      </c>
      <c r="C1" s="27"/>
      <c r="D1" s="28"/>
      <c r="E1" s="28"/>
      <c r="F1" s="29" t="s">
        <v>39</v>
      </c>
      <c r="G1" s="30" t="s">
        <v>26</v>
      </c>
      <c r="H1" s="31" t="s">
        <v>40</v>
      </c>
      <c r="I1" s="79" t="s">
        <v>151</v>
      </c>
      <c r="J1" s="32" t="s">
        <v>71</v>
      </c>
      <c r="K1" s="32" t="s">
        <v>50</v>
      </c>
      <c r="L1" s="39" t="str">
        <f>+A1</f>
        <v>g</v>
      </c>
    </row>
    <row r="2" spans="1:12" ht="12.75">
      <c r="A2" s="5"/>
      <c r="B2" s="6"/>
      <c r="C2" s="6"/>
      <c r="D2" s="7" t="s">
        <v>0</v>
      </c>
      <c r="E2" s="8" t="s">
        <v>1</v>
      </c>
      <c r="F2" s="9"/>
      <c r="G2" s="10"/>
      <c r="H2" s="11">
        <f>SUM(G2)</f>
        <v>0</v>
      </c>
      <c r="I2" s="82">
        <v>0</v>
      </c>
      <c r="J2" s="68" t="s">
        <v>72</v>
      </c>
      <c r="K2" s="33"/>
      <c r="L2" s="38" t="str">
        <f aca="true" t="shared" si="0" ref="L2:L66">IF(A2,A2," ")</f>
        <v> </v>
      </c>
    </row>
    <row r="3" spans="1:12" ht="12.75">
      <c r="A3" s="40">
        <v>1</v>
      </c>
      <c r="B3" s="41">
        <v>39974</v>
      </c>
      <c r="C3" s="41" t="s">
        <v>44</v>
      </c>
      <c r="D3" s="42" t="s">
        <v>22</v>
      </c>
      <c r="E3" s="43"/>
      <c r="F3" s="44">
        <v>1080</v>
      </c>
      <c r="G3" s="45">
        <f>SUM(F3)</f>
        <v>1080</v>
      </c>
      <c r="H3" s="18">
        <f>SUM(G$2:G3)</f>
        <v>1080</v>
      </c>
      <c r="I3" s="46"/>
      <c r="J3" s="34"/>
      <c r="K3" s="46"/>
      <c r="L3" s="38">
        <f t="shared" si="0"/>
        <v>1</v>
      </c>
    </row>
    <row r="4" spans="1:12" ht="12.75">
      <c r="A4" s="12">
        <v>2</v>
      </c>
      <c r="B4" s="13">
        <f>+B$3+A4-1</f>
        <v>39975</v>
      </c>
      <c r="C4" s="19" t="s">
        <v>45</v>
      </c>
      <c r="D4" s="14" t="s">
        <v>51</v>
      </c>
      <c r="E4" s="15" t="s">
        <v>2</v>
      </c>
      <c r="F4" s="16">
        <v>450</v>
      </c>
      <c r="G4" s="45">
        <f>SUM(F4)</f>
        <v>450</v>
      </c>
      <c r="H4" s="18">
        <f>SUM(G$2:G4)</f>
        <v>1530</v>
      </c>
      <c r="I4" s="34" t="s">
        <v>52</v>
      </c>
      <c r="J4" s="69" t="s">
        <v>72</v>
      </c>
      <c r="K4" s="34"/>
      <c r="L4" s="38">
        <f t="shared" si="0"/>
        <v>2</v>
      </c>
    </row>
    <row r="5" spans="1:12" ht="12.75">
      <c r="A5" s="12"/>
      <c r="B5" s="13"/>
      <c r="C5" s="13"/>
      <c r="D5" s="14" t="s">
        <v>106</v>
      </c>
      <c r="E5" s="15" t="s">
        <v>3</v>
      </c>
      <c r="F5" s="16"/>
      <c r="G5" s="45"/>
      <c r="H5" s="18"/>
      <c r="I5" s="34" t="s">
        <v>52</v>
      </c>
      <c r="J5" s="69"/>
      <c r="K5" s="34"/>
      <c r="L5" s="38" t="str">
        <f t="shared" si="0"/>
        <v> </v>
      </c>
    </row>
    <row r="6" spans="1:12" ht="12.75">
      <c r="A6" s="12">
        <v>3</v>
      </c>
      <c r="B6" s="13">
        <f aca="true" t="shared" si="1" ref="B6:B14">+B$3+A6-1</f>
        <v>39976</v>
      </c>
      <c r="C6" s="13" t="s">
        <v>46</v>
      </c>
      <c r="D6" s="14" t="s">
        <v>149</v>
      </c>
      <c r="E6" s="15" t="s">
        <v>150</v>
      </c>
      <c r="F6" s="16">
        <v>927</v>
      </c>
      <c r="G6" s="45">
        <f>SUM(F6)</f>
        <v>927</v>
      </c>
      <c r="H6" s="18">
        <f>SUM(G$2:G6)</f>
        <v>2457</v>
      </c>
      <c r="I6" s="80" t="s">
        <v>152</v>
      </c>
      <c r="J6" s="69" t="s">
        <v>72</v>
      </c>
      <c r="K6" s="34"/>
      <c r="L6" s="38">
        <f t="shared" si="0"/>
        <v>3</v>
      </c>
    </row>
    <row r="7" spans="1:12" ht="12.75">
      <c r="A7" s="12"/>
      <c r="B7" s="13"/>
      <c r="C7" s="13"/>
      <c r="D7" s="14" t="s">
        <v>15</v>
      </c>
      <c r="E7" s="15" t="s">
        <v>4</v>
      </c>
      <c r="F7" s="16"/>
      <c r="G7" s="17"/>
      <c r="H7" s="18"/>
      <c r="I7" s="80" t="s">
        <v>152</v>
      </c>
      <c r="J7" s="69" t="s">
        <v>72</v>
      </c>
      <c r="K7" s="34"/>
      <c r="L7" s="38" t="str">
        <f t="shared" si="0"/>
        <v> </v>
      </c>
    </row>
    <row r="8" spans="1:12" ht="12.75">
      <c r="A8" s="12">
        <v>4</v>
      </c>
      <c r="B8" s="13">
        <f t="shared" si="1"/>
        <v>39977</v>
      </c>
      <c r="C8" s="13" t="s">
        <v>47</v>
      </c>
      <c r="D8" s="14" t="s">
        <v>25</v>
      </c>
      <c r="E8" s="15"/>
      <c r="F8" s="16">
        <v>866</v>
      </c>
      <c r="G8" s="17">
        <f>SUM(F8)</f>
        <v>866</v>
      </c>
      <c r="H8" s="18">
        <f>SUM(G$2:G8)</f>
        <v>3323</v>
      </c>
      <c r="I8" s="34" t="s">
        <v>52</v>
      </c>
      <c r="J8" s="34"/>
      <c r="K8" s="34"/>
      <c r="L8" s="38">
        <f t="shared" si="0"/>
        <v>4</v>
      </c>
    </row>
    <row r="9" spans="1:12" ht="12.75">
      <c r="A9" s="12"/>
      <c r="B9" s="13"/>
      <c r="D9" s="14" t="s">
        <v>27</v>
      </c>
      <c r="E9" s="15"/>
      <c r="F9" s="16">
        <v>330</v>
      </c>
      <c r="G9" s="17"/>
      <c r="H9" s="18"/>
      <c r="I9" s="34"/>
      <c r="J9" s="34"/>
      <c r="K9" s="34"/>
      <c r="L9" s="38" t="str">
        <f t="shared" si="0"/>
        <v> </v>
      </c>
    </row>
    <row r="10" spans="1:12" ht="12.75">
      <c r="A10" s="12">
        <v>5</v>
      </c>
      <c r="B10" s="13">
        <f t="shared" si="1"/>
        <v>39978</v>
      </c>
      <c r="C10" s="13" t="s">
        <v>48</v>
      </c>
      <c r="D10" s="14" t="s">
        <v>115</v>
      </c>
      <c r="E10" s="15"/>
      <c r="F10" s="16">
        <v>270</v>
      </c>
      <c r="G10" s="17">
        <f>SUM(F9:F10)</f>
        <v>600</v>
      </c>
      <c r="H10" s="18">
        <f>SUM(G$2:G10)</f>
        <v>3923</v>
      </c>
      <c r="I10" s="34"/>
      <c r="J10" s="34"/>
      <c r="K10" s="34" t="s">
        <v>114</v>
      </c>
      <c r="L10" s="38">
        <f t="shared" si="0"/>
        <v>5</v>
      </c>
    </row>
    <row r="11" spans="1:12" ht="12.75">
      <c r="A11" s="12">
        <v>6</v>
      </c>
      <c r="B11" s="13">
        <f t="shared" si="1"/>
        <v>39979</v>
      </c>
      <c r="C11" s="4" t="s">
        <v>42</v>
      </c>
      <c r="D11" s="14" t="s">
        <v>28</v>
      </c>
      <c r="E11" s="15"/>
      <c r="F11" s="16">
        <v>332</v>
      </c>
      <c r="G11" s="17">
        <f>SUM(F11)</f>
        <v>332</v>
      </c>
      <c r="H11" s="18">
        <f>SUM(G$2:G11)</f>
        <v>4255</v>
      </c>
      <c r="I11" s="34"/>
      <c r="J11" s="34"/>
      <c r="K11" s="34"/>
      <c r="L11" s="38">
        <f t="shared" si="0"/>
        <v>6</v>
      </c>
    </row>
    <row r="12" spans="1:12" ht="12.75">
      <c r="A12" s="12"/>
      <c r="B12" s="13"/>
      <c r="C12" s="13"/>
      <c r="D12" s="14" t="s">
        <v>24</v>
      </c>
      <c r="E12" s="15"/>
      <c r="F12" s="16">
        <v>54</v>
      </c>
      <c r="G12" s="17"/>
      <c r="H12" s="18"/>
      <c r="I12" s="34"/>
      <c r="J12" s="34"/>
      <c r="K12" s="34"/>
      <c r="L12" s="38" t="str">
        <f t="shared" si="0"/>
        <v> </v>
      </c>
    </row>
    <row r="13" spans="1:12" ht="12.75">
      <c r="A13" s="12">
        <v>7</v>
      </c>
      <c r="B13" s="13">
        <f t="shared" si="1"/>
        <v>39980</v>
      </c>
      <c r="C13" s="13" t="s">
        <v>43</v>
      </c>
      <c r="D13" s="14" t="s">
        <v>140</v>
      </c>
      <c r="E13" s="15" t="s">
        <v>5</v>
      </c>
      <c r="F13" s="16">
        <v>304</v>
      </c>
      <c r="G13" s="17">
        <f>SUM(F12:F13)</f>
        <v>358</v>
      </c>
      <c r="H13" s="18">
        <f>SUM(G$2:G13)</f>
        <v>4613</v>
      </c>
      <c r="I13" s="80" t="s">
        <v>153</v>
      </c>
      <c r="J13" s="70" t="s">
        <v>161</v>
      </c>
      <c r="K13" s="70" t="s">
        <v>142</v>
      </c>
      <c r="L13" s="38">
        <f t="shared" si="0"/>
        <v>7</v>
      </c>
    </row>
    <row r="14" spans="1:12" ht="12.75">
      <c r="A14" s="12">
        <v>8</v>
      </c>
      <c r="B14" s="13">
        <f t="shared" si="1"/>
        <v>39981</v>
      </c>
      <c r="C14" s="13" t="s">
        <v>44</v>
      </c>
      <c r="D14" s="14" t="s">
        <v>29</v>
      </c>
      <c r="E14" s="15"/>
      <c r="F14" s="16">
        <v>301</v>
      </c>
      <c r="G14" s="17">
        <f>SUM(F14)</f>
        <v>301</v>
      </c>
      <c r="H14" s="18">
        <f>SUM(G$2:G14)</f>
        <v>4914</v>
      </c>
      <c r="I14" s="34"/>
      <c r="J14" s="34" t="s">
        <v>107</v>
      </c>
      <c r="K14" s="34"/>
      <c r="L14" s="38">
        <f t="shared" si="0"/>
        <v>8</v>
      </c>
    </row>
    <row r="15" spans="1:12" ht="12.75">
      <c r="A15" s="12"/>
      <c r="B15" s="13"/>
      <c r="C15" s="13"/>
      <c r="D15" s="14" t="s">
        <v>30</v>
      </c>
      <c r="E15" s="15"/>
      <c r="F15" s="16">
        <v>301</v>
      </c>
      <c r="G15" s="17"/>
      <c r="H15" s="18"/>
      <c r="I15" s="34"/>
      <c r="J15" s="34"/>
      <c r="K15" s="34"/>
      <c r="L15" s="38" t="str">
        <f t="shared" si="0"/>
        <v> </v>
      </c>
    </row>
    <row r="16" spans="1:12" ht="12.75">
      <c r="A16" s="12"/>
      <c r="B16" s="13"/>
      <c r="C16" s="13"/>
      <c r="D16" s="14" t="s">
        <v>16</v>
      </c>
      <c r="E16" s="15"/>
      <c r="F16" s="16">
        <v>331</v>
      </c>
      <c r="G16" s="17"/>
      <c r="H16" s="18"/>
      <c r="I16" s="34" t="s">
        <v>52</v>
      </c>
      <c r="J16" s="34"/>
      <c r="K16" s="34"/>
      <c r="L16" s="38" t="str">
        <f t="shared" si="0"/>
        <v> </v>
      </c>
    </row>
    <row r="17" spans="1:12" ht="12.75">
      <c r="A17" s="12"/>
      <c r="B17" s="13"/>
      <c r="C17" s="13"/>
      <c r="D17" s="14" t="s">
        <v>31</v>
      </c>
      <c r="E17" s="14"/>
      <c r="F17" s="16">
        <v>223</v>
      </c>
      <c r="G17" s="17"/>
      <c r="H17" s="18"/>
      <c r="I17" s="34" t="s">
        <v>52</v>
      </c>
      <c r="J17" s="34"/>
      <c r="K17" s="34"/>
      <c r="L17" s="38" t="str">
        <f t="shared" si="0"/>
        <v> </v>
      </c>
    </row>
    <row r="18" spans="1:12" ht="12.75">
      <c r="A18" s="12">
        <v>9</v>
      </c>
      <c r="B18" s="13">
        <f aca="true" t="shared" si="2" ref="B18:B50">+B$3+A18-1</f>
        <v>39982</v>
      </c>
      <c r="C18" s="13" t="s">
        <v>45</v>
      </c>
      <c r="D18" s="14" t="s">
        <v>32</v>
      </c>
      <c r="E18" s="14"/>
      <c r="F18" s="16">
        <v>241</v>
      </c>
      <c r="G18" s="17">
        <f>SUM(F15:F18)</f>
        <v>1096</v>
      </c>
      <c r="H18" s="18">
        <f>SUM(G$2:G18)</f>
        <v>6010</v>
      </c>
      <c r="I18" s="34"/>
      <c r="J18" s="34"/>
      <c r="K18" s="34"/>
      <c r="L18" s="38">
        <f t="shared" si="0"/>
        <v>9</v>
      </c>
    </row>
    <row r="19" spans="1:12" ht="12.75">
      <c r="A19" s="12"/>
      <c r="B19" s="13"/>
      <c r="C19" s="13"/>
      <c r="D19" s="14" t="s">
        <v>33</v>
      </c>
      <c r="E19" s="14"/>
      <c r="F19" s="16">
        <v>190</v>
      </c>
      <c r="G19" s="17"/>
      <c r="H19" s="18"/>
      <c r="I19" s="34"/>
      <c r="J19" s="34"/>
      <c r="K19" s="34"/>
      <c r="L19" s="38" t="str">
        <f t="shared" si="0"/>
        <v> </v>
      </c>
    </row>
    <row r="20" spans="1:12" ht="12.75">
      <c r="A20" s="12">
        <v>10</v>
      </c>
      <c r="B20" s="13">
        <f t="shared" si="2"/>
        <v>39983</v>
      </c>
      <c r="C20" s="13" t="s">
        <v>46</v>
      </c>
      <c r="D20" s="14" t="s">
        <v>109</v>
      </c>
      <c r="E20" s="15"/>
      <c r="F20" s="16">
        <v>234</v>
      </c>
      <c r="G20" s="17">
        <f>SUM(F19:F20)</f>
        <v>424</v>
      </c>
      <c r="H20" s="18">
        <f>SUM(G$2:G21)</f>
        <v>6434</v>
      </c>
      <c r="I20" s="34"/>
      <c r="J20" s="34"/>
      <c r="K20" s="34" t="s">
        <v>110</v>
      </c>
      <c r="L20" s="38">
        <f t="shared" si="0"/>
        <v>10</v>
      </c>
    </row>
    <row r="21" spans="1:12" ht="12.75">
      <c r="A21" s="12"/>
      <c r="B21" s="13"/>
      <c r="C21" s="13"/>
      <c r="D21" s="14" t="s">
        <v>34</v>
      </c>
      <c r="E21" s="15"/>
      <c r="F21" s="16">
        <v>168</v>
      </c>
      <c r="G21" s="17"/>
      <c r="I21" s="34"/>
      <c r="J21" s="34"/>
      <c r="K21" s="34" t="s">
        <v>118</v>
      </c>
      <c r="L21" s="38" t="str">
        <f t="shared" si="0"/>
        <v> </v>
      </c>
    </row>
    <row r="22" spans="1:12" ht="12.75">
      <c r="A22" s="12">
        <v>11</v>
      </c>
      <c r="B22" s="13">
        <f t="shared" si="2"/>
        <v>39984</v>
      </c>
      <c r="C22" s="13" t="s">
        <v>47</v>
      </c>
      <c r="D22" s="14" t="s">
        <v>17</v>
      </c>
      <c r="E22" s="15" t="s">
        <v>6</v>
      </c>
      <c r="F22" s="16">
        <v>241</v>
      </c>
      <c r="G22" s="17">
        <f>SUM(F21:F22)</f>
        <v>409</v>
      </c>
      <c r="H22" s="18">
        <f>SUM(G$2:G22)</f>
        <v>6843</v>
      </c>
      <c r="I22" s="80" t="s">
        <v>154</v>
      </c>
      <c r="J22" s="75" t="s">
        <v>105</v>
      </c>
      <c r="K22" s="34"/>
      <c r="L22" s="38">
        <f t="shared" si="0"/>
        <v>11</v>
      </c>
    </row>
    <row r="23" spans="1:12" ht="12.75">
      <c r="A23" s="12"/>
      <c r="B23" s="13"/>
      <c r="C23" s="13"/>
      <c r="D23" s="14" t="s">
        <v>35</v>
      </c>
      <c r="E23" s="15"/>
      <c r="F23" s="16">
        <v>239</v>
      </c>
      <c r="G23" s="17"/>
      <c r="H23" s="18"/>
      <c r="I23" s="34"/>
      <c r="J23" s="34"/>
      <c r="K23" s="34"/>
      <c r="L23" s="38" t="str">
        <f t="shared" si="0"/>
        <v> </v>
      </c>
    </row>
    <row r="24" spans="1:12" ht="12.75">
      <c r="A24" s="12">
        <v>12</v>
      </c>
      <c r="B24" s="13">
        <f t="shared" si="2"/>
        <v>39985</v>
      </c>
      <c r="C24" s="13" t="s">
        <v>48</v>
      </c>
      <c r="D24" s="14" t="s">
        <v>18</v>
      </c>
      <c r="E24" s="15" t="s">
        <v>7</v>
      </c>
      <c r="F24" s="16">
        <v>129</v>
      </c>
      <c r="G24" s="17">
        <f>SUM(F23:F24)</f>
        <v>368</v>
      </c>
      <c r="H24" s="18">
        <f>SUM(G$2:G24)</f>
        <v>7211</v>
      </c>
      <c r="I24" s="80" t="s">
        <v>154</v>
      </c>
      <c r="J24" s="70" t="s">
        <v>162</v>
      </c>
      <c r="K24" s="34" t="s">
        <v>113</v>
      </c>
      <c r="L24" s="38">
        <f t="shared" si="0"/>
        <v>12</v>
      </c>
    </row>
    <row r="25" spans="1:12" ht="12.75">
      <c r="A25" s="12">
        <v>13</v>
      </c>
      <c r="B25" s="13">
        <f t="shared" si="2"/>
        <v>39986</v>
      </c>
      <c r="C25" s="13" t="s">
        <v>42</v>
      </c>
      <c r="D25" s="14" t="s">
        <v>19</v>
      </c>
      <c r="E25" s="15"/>
      <c r="F25" s="16">
        <v>271</v>
      </c>
      <c r="G25" s="17">
        <f>SUM(F25)</f>
        <v>271</v>
      </c>
      <c r="H25" s="18">
        <f>SUM(G$2:G25)</f>
        <v>7482</v>
      </c>
      <c r="I25" s="34"/>
      <c r="J25" s="34"/>
      <c r="K25" s="34" t="s">
        <v>111</v>
      </c>
      <c r="L25" s="38">
        <f t="shared" si="0"/>
        <v>13</v>
      </c>
    </row>
    <row r="26" spans="1:12" ht="12.75">
      <c r="A26" s="12"/>
      <c r="B26" s="13"/>
      <c r="C26" s="13"/>
      <c r="D26" s="14" t="s">
        <v>54</v>
      </c>
      <c r="E26" s="15" t="s">
        <v>9</v>
      </c>
      <c r="F26" s="16"/>
      <c r="G26" s="17"/>
      <c r="H26" s="18"/>
      <c r="I26" s="80" t="s">
        <v>155</v>
      </c>
      <c r="J26" s="34" t="s">
        <v>112</v>
      </c>
      <c r="K26" s="34"/>
      <c r="L26" s="38" t="str">
        <f t="shared" si="0"/>
        <v> </v>
      </c>
    </row>
    <row r="27" spans="1:12" ht="12.75">
      <c r="A27" s="12">
        <v>14</v>
      </c>
      <c r="B27" s="13">
        <f t="shared" si="2"/>
        <v>39987</v>
      </c>
      <c r="C27" s="13" t="s">
        <v>43</v>
      </c>
      <c r="D27" s="14" t="s">
        <v>20</v>
      </c>
      <c r="E27" s="66" t="s">
        <v>7</v>
      </c>
      <c r="F27" s="16">
        <v>307</v>
      </c>
      <c r="G27" s="17">
        <f>SUM(F26:F27)</f>
        <v>307</v>
      </c>
      <c r="H27" s="18">
        <f>SUM(G$2:G27)</f>
        <v>7789</v>
      </c>
      <c r="I27" s="34"/>
      <c r="J27" s="34"/>
      <c r="K27" s="34"/>
      <c r="L27" s="38">
        <f t="shared" si="0"/>
        <v>14</v>
      </c>
    </row>
    <row r="28" spans="1:12" ht="12.75">
      <c r="A28" s="12"/>
      <c r="B28" s="13"/>
      <c r="C28" s="13"/>
      <c r="D28" s="14" t="s">
        <v>53</v>
      </c>
      <c r="E28" s="66" t="s">
        <v>9</v>
      </c>
      <c r="F28" s="16">
        <v>296</v>
      </c>
      <c r="G28" s="17"/>
      <c r="H28" s="18"/>
      <c r="I28" s="34"/>
      <c r="J28" s="34"/>
      <c r="K28" s="34"/>
      <c r="L28" s="38" t="str">
        <f t="shared" si="0"/>
        <v> </v>
      </c>
    </row>
    <row r="29" spans="1:12" ht="12.75">
      <c r="A29" s="12">
        <v>15</v>
      </c>
      <c r="B29" s="13">
        <f t="shared" si="2"/>
        <v>39988</v>
      </c>
      <c r="C29" s="13" t="s">
        <v>44</v>
      </c>
      <c r="D29" s="14" t="s">
        <v>55</v>
      </c>
      <c r="E29" s="15" t="s">
        <v>8</v>
      </c>
      <c r="F29" s="16">
        <v>277</v>
      </c>
      <c r="G29" s="17">
        <f>SUM(F28:F29)</f>
        <v>573</v>
      </c>
      <c r="H29" s="18">
        <f>SUM(G$2:G29)</f>
        <v>8362</v>
      </c>
      <c r="I29" s="34"/>
      <c r="J29" s="75" t="s">
        <v>108</v>
      </c>
      <c r="K29" s="34"/>
      <c r="L29" s="38">
        <f t="shared" si="0"/>
        <v>15</v>
      </c>
    </row>
    <row r="30" spans="1:12" ht="12.75">
      <c r="A30" s="12"/>
      <c r="B30" s="13"/>
      <c r="C30" s="13"/>
      <c r="D30" s="14" t="s">
        <v>56</v>
      </c>
      <c r="E30" s="66" t="s">
        <v>9</v>
      </c>
      <c r="F30" s="16">
        <v>236</v>
      </c>
      <c r="G30" s="17"/>
      <c r="H30" s="18"/>
      <c r="I30" s="34"/>
      <c r="J30" s="34"/>
      <c r="K30" s="34" t="s">
        <v>119</v>
      </c>
      <c r="L30" s="38" t="str">
        <f t="shared" si="0"/>
        <v> </v>
      </c>
    </row>
    <row r="31" spans="1:12" ht="12.75">
      <c r="A31" s="12">
        <v>16</v>
      </c>
      <c r="B31" s="13">
        <f t="shared" si="2"/>
        <v>39989</v>
      </c>
      <c r="C31" s="13" t="s">
        <v>45</v>
      </c>
      <c r="D31" s="14" t="s">
        <v>144</v>
      </c>
      <c r="E31" s="15"/>
      <c r="F31" s="16">
        <v>237</v>
      </c>
      <c r="G31" s="17">
        <f>SUM(F30:F31)</f>
        <v>473</v>
      </c>
      <c r="H31" s="18">
        <f>SUM(G$2:G31)</f>
        <v>8835</v>
      </c>
      <c r="I31" s="34"/>
      <c r="J31" s="34"/>
      <c r="K31" s="34"/>
      <c r="L31" s="38">
        <f t="shared" si="0"/>
        <v>16</v>
      </c>
    </row>
    <row r="32" spans="1:12" ht="12.75">
      <c r="A32" s="12"/>
      <c r="B32" s="13"/>
      <c r="C32" s="13"/>
      <c r="D32" s="14" t="s">
        <v>57</v>
      </c>
      <c r="E32" s="15"/>
      <c r="F32" s="16">
        <v>295</v>
      </c>
      <c r="G32" s="17"/>
      <c r="H32" s="18"/>
      <c r="I32" s="34"/>
      <c r="J32" s="34"/>
      <c r="K32" s="34"/>
      <c r="L32" s="38" t="str">
        <f t="shared" si="0"/>
        <v> </v>
      </c>
    </row>
    <row r="33" spans="1:12" ht="12.75">
      <c r="A33" s="12">
        <v>17</v>
      </c>
      <c r="B33" s="13">
        <f t="shared" si="2"/>
        <v>39990</v>
      </c>
      <c r="C33" s="13" t="s">
        <v>46</v>
      </c>
      <c r="D33" s="14" t="s">
        <v>73</v>
      </c>
      <c r="E33" s="15"/>
      <c r="F33" s="16">
        <v>128</v>
      </c>
      <c r="G33" s="17">
        <f>SUM(F32:F33)</f>
        <v>423</v>
      </c>
      <c r="H33" s="18">
        <f>SUM(G$2:G33)</f>
        <v>9258</v>
      </c>
      <c r="I33" s="34"/>
      <c r="J33" s="34"/>
      <c r="K33" s="34"/>
      <c r="L33" s="38">
        <f t="shared" si="0"/>
        <v>17</v>
      </c>
    </row>
    <row r="34" spans="1:12" ht="12.75">
      <c r="A34" s="12"/>
      <c r="B34" s="13"/>
      <c r="C34" s="13"/>
      <c r="D34" s="14" t="s">
        <v>74</v>
      </c>
      <c r="E34" s="15"/>
      <c r="F34" s="16">
        <v>279</v>
      </c>
      <c r="G34" s="17"/>
      <c r="H34" s="18"/>
      <c r="I34" s="34"/>
      <c r="J34" s="70"/>
      <c r="K34" s="34"/>
      <c r="L34" s="38" t="str">
        <f t="shared" si="0"/>
        <v> </v>
      </c>
    </row>
    <row r="35" spans="1:12" ht="12.75">
      <c r="A35" s="12">
        <v>18</v>
      </c>
      <c r="B35" s="13">
        <f t="shared" si="2"/>
        <v>39991</v>
      </c>
      <c r="C35" s="13" t="s">
        <v>47</v>
      </c>
      <c r="D35" s="14" t="s">
        <v>75</v>
      </c>
      <c r="E35" s="15"/>
      <c r="F35" s="16">
        <v>159</v>
      </c>
      <c r="G35" s="17">
        <f>SUM(F34:F35)</f>
        <v>438</v>
      </c>
      <c r="H35" s="18">
        <f>SUM(G$2:G35)</f>
        <v>9696</v>
      </c>
      <c r="I35" s="34"/>
      <c r="J35" s="34"/>
      <c r="K35" s="34"/>
      <c r="L35" s="38">
        <f t="shared" si="0"/>
        <v>18</v>
      </c>
    </row>
    <row r="36" spans="1:12" ht="12.75">
      <c r="A36" s="12"/>
      <c r="B36" s="13"/>
      <c r="C36" s="13"/>
      <c r="D36" s="14" t="s">
        <v>76</v>
      </c>
      <c r="E36" s="15"/>
      <c r="F36" s="16">
        <v>108</v>
      </c>
      <c r="G36" s="17"/>
      <c r="H36" s="18"/>
      <c r="I36" s="34"/>
      <c r="J36" s="34"/>
      <c r="K36" s="34"/>
      <c r="L36" s="38" t="str">
        <f t="shared" si="0"/>
        <v> </v>
      </c>
    </row>
    <row r="37" spans="1:12" ht="12.75">
      <c r="A37" s="12">
        <v>19</v>
      </c>
      <c r="B37" s="13">
        <f t="shared" si="2"/>
        <v>39992</v>
      </c>
      <c r="C37" s="13" t="s">
        <v>48</v>
      </c>
      <c r="D37" s="14" t="s">
        <v>78</v>
      </c>
      <c r="E37" s="15" t="s">
        <v>10</v>
      </c>
      <c r="F37" s="16">
        <v>38</v>
      </c>
      <c r="G37" s="17">
        <f>SUM(F36:F37)</f>
        <v>146</v>
      </c>
      <c r="H37" s="18">
        <f>SUM(G$2:G37)</f>
        <v>9842</v>
      </c>
      <c r="I37" s="80" t="s">
        <v>156</v>
      </c>
      <c r="J37" s="91" t="s">
        <v>163</v>
      </c>
      <c r="K37" s="34"/>
      <c r="L37" s="38">
        <f t="shared" si="0"/>
        <v>19</v>
      </c>
    </row>
    <row r="38" spans="1:12" ht="12.75">
      <c r="A38" s="12"/>
      <c r="B38" s="13"/>
      <c r="C38" s="13"/>
      <c r="D38" s="14" t="s">
        <v>79</v>
      </c>
      <c r="E38" s="15"/>
      <c r="F38" s="16">
        <v>300</v>
      </c>
      <c r="G38" s="17"/>
      <c r="H38" s="18"/>
      <c r="I38" s="80" t="s">
        <v>156</v>
      </c>
      <c r="J38" s="34"/>
      <c r="K38" s="34"/>
      <c r="L38" s="38" t="str">
        <f t="shared" si="0"/>
        <v> </v>
      </c>
    </row>
    <row r="39" spans="1:12" ht="12.75">
      <c r="A39" s="12">
        <v>20</v>
      </c>
      <c r="B39" s="13">
        <f t="shared" si="2"/>
        <v>39993</v>
      </c>
      <c r="C39" s="13" t="s">
        <v>42</v>
      </c>
      <c r="D39" s="14" t="s">
        <v>77</v>
      </c>
      <c r="E39" s="15"/>
      <c r="F39" s="16">
        <v>229</v>
      </c>
      <c r="G39" s="17">
        <f>SUM(F38:F39)</f>
        <v>529</v>
      </c>
      <c r="H39" s="18">
        <f>SUM(G$2:G39)</f>
        <v>10371</v>
      </c>
      <c r="I39" s="80" t="s">
        <v>156</v>
      </c>
      <c r="J39" s="34"/>
      <c r="K39" s="34" t="s">
        <v>123</v>
      </c>
      <c r="L39" s="38">
        <f t="shared" si="0"/>
        <v>20</v>
      </c>
    </row>
    <row r="40" spans="1:12" ht="12.75">
      <c r="A40" s="12">
        <v>21</v>
      </c>
      <c r="B40" s="13">
        <f t="shared" si="2"/>
        <v>39994</v>
      </c>
      <c r="C40" s="13" t="s">
        <v>43</v>
      </c>
      <c r="D40" s="14" t="s">
        <v>80</v>
      </c>
      <c r="E40" s="15"/>
      <c r="F40" s="16">
        <v>256</v>
      </c>
      <c r="G40" s="17">
        <f>SUM(F40)</f>
        <v>256</v>
      </c>
      <c r="H40" s="18">
        <f>SUM(G$2:G40)</f>
        <v>10627</v>
      </c>
      <c r="I40" s="80" t="s">
        <v>157</v>
      </c>
      <c r="J40" s="34"/>
      <c r="K40" s="34"/>
      <c r="L40" s="38">
        <f t="shared" si="0"/>
        <v>21</v>
      </c>
    </row>
    <row r="41" spans="1:12" ht="12.75">
      <c r="A41" s="12">
        <v>22</v>
      </c>
      <c r="B41" s="13">
        <f t="shared" si="2"/>
        <v>39995</v>
      </c>
      <c r="C41" s="13" t="s">
        <v>44</v>
      </c>
      <c r="D41" s="14" t="s">
        <v>81</v>
      </c>
      <c r="E41" s="15"/>
      <c r="F41" s="16">
        <v>517</v>
      </c>
      <c r="G41" s="17">
        <f>SUM(F41)</f>
        <v>517</v>
      </c>
      <c r="H41" s="18">
        <f>SUM(G$2:G41)</f>
        <v>11144</v>
      </c>
      <c r="I41" s="80" t="s">
        <v>157</v>
      </c>
      <c r="J41" s="34"/>
      <c r="K41" s="14" t="s">
        <v>126</v>
      </c>
      <c r="L41" s="38">
        <f t="shared" si="0"/>
        <v>22</v>
      </c>
    </row>
    <row r="42" spans="1:12" ht="12.75">
      <c r="A42" s="12">
        <v>23</v>
      </c>
      <c r="B42" s="13">
        <f t="shared" si="2"/>
        <v>39996</v>
      </c>
      <c r="C42" s="13" t="s">
        <v>45</v>
      </c>
      <c r="D42" s="14" t="s">
        <v>82</v>
      </c>
      <c r="E42" s="15"/>
      <c r="F42" s="16">
        <v>394</v>
      </c>
      <c r="G42" s="17">
        <f>SUM(F42)</f>
        <v>394</v>
      </c>
      <c r="H42" s="18">
        <f>SUM(G$2:G42)</f>
        <v>11538</v>
      </c>
      <c r="I42" s="80" t="s">
        <v>157</v>
      </c>
      <c r="J42" s="34"/>
      <c r="K42" s="34"/>
      <c r="L42" s="38">
        <f t="shared" si="0"/>
        <v>23</v>
      </c>
    </row>
    <row r="43" spans="1:12" ht="12.75">
      <c r="A43" s="12">
        <v>24</v>
      </c>
      <c r="B43" s="13">
        <f t="shared" si="2"/>
        <v>39997</v>
      </c>
      <c r="C43" s="13" t="s">
        <v>46</v>
      </c>
      <c r="D43" s="14" t="s">
        <v>83</v>
      </c>
      <c r="E43" s="15"/>
      <c r="F43" s="16">
        <v>280</v>
      </c>
      <c r="G43" s="17">
        <f aca="true" t="shared" si="3" ref="G43:G75">SUM(F43)</f>
        <v>280</v>
      </c>
      <c r="H43" s="18">
        <f>SUM(G$2:G43)</f>
        <v>11818</v>
      </c>
      <c r="I43" s="80" t="s">
        <v>158</v>
      </c>
      <c r="J43" s="34"/>
      <c r="K43" s="34"/>
      <c r="L43" s="38">
        <f t="shared" si="0"/>
        <v>24</v>
      </c>
    </row>
    <row r="44" spans="1:12" ht="12.75">
      <c r="A44" s="12">
        <v>25</v>
      </c>
      <c r="B44" s="13">
        <f t="shared" si="2"/>
        <v>39998</v>
      </c>
      <c r="C44" s="13" t="s">
        <v>47</v>
      </c>
      <c r="D44" s="14" t="s">
        <v>84</v>
      </c>
      <c r="E44" s="15"/>
      <c r="F44" s="16">
        <v>393</v>
      </c>
      <c r="G44" s="17">
        <f t="shared" si="3"/>
        <v>393</v>
      </c>
      <c r="H44" s="18">
        <f>SUM(G$2:G44)</f>
        <v>12211</v>
      </c>
      <c r="I44" s="80" t="s">
        <v>158</v>
      </c>
      <c r="J44" s="34"/>
      <c r="K44" s="34" t="s">
        <v>128</v>
      </c>
      <c r="L44" s="38">
        <f t="shared" si="0"/>
        <v>25</v>
      </c>
    </row>
    <row r="45" spans="1:12" ht="12.75">
      <c r="A45" s="12">
        <v>26</v>
      </c>
      <c r="B45" s="13">
        <f t="shared" si="2"/>
        <v>39999</v>
      </c>
      <c r="C45" s="13" t="s">
        <v>48</v>
      </c>
      <c r="D45" s="14" t="s">
        <v>85</v>
      </c>
      <c r="E45" s="15"/>
      <c r="F45" s="16">
        <v>448</v>
      </c>
      <c r="G45" s="17">
        <f t="shared" si="3"/>
        <v>448</v>
      </c>
      <c r="H45" s="18">
        <f>SUM(G$2:G45)</f>
        <v>12659</v>
      </c>
      <c r="I45" s="80" t="s">
        <v>158</v>
      </c>
      <c r="J45" s="34"/>
      <c r="K45" s="34" t="s">
        <v>145</v>
      </c>
      <c r="L45" s="38">
        <f t="shared" si="0"/>
        <v>26</v>
      </c>
    </row>
    <row r="46" spans="1:12" ht="12.75">
      <c r="A46" s="12">
        <v>27</v>
      </c>
      <c r="B46" s="13">
        <f t="shared" si="2"/>
        <v>40000</v>
      </c>
      <c r="C46" s="13" t="s">
        <v>42</v>
      </c>
      <c r="D46" s="14" t="s">
        <v>86</v>
      </c>
      <c r="E46" s="15"/>
      <c r="F46" s="16">
        <v>235</v>
      </c>
      <c r="G46" s="17">
        <f t="shared" si="3"/>
        <v>235</v>
      </c>
      <c r="H46" s="18">
        <f>SUM(G$2:G46)</f>
        <v>12894</v>
      </c>
      <c r="I46" s="80" t="s">
        <v>158</v>
      </c>
      <c r="J46" s="34"/>
      <c r="K46" s="76" t="s">
        <v>132</v>
      </c>
      <c r="L46" s="38">
        <f t="shared" si="0"/>
        <v>27</v>
      </c>
    </row>
    <row r="47" spans="1:12" ht="12.75">
      <c r="A47" s="12">
        <v>28</v>
      </c>
      <c r="B47" s="13">
        <f t="shared" si="2"/>
        <v>40001</v>
      </c>
      <c r="C47" s="13" t="s">
        <v>43</v>
      </c>
      <c r="D47" s="14" t="s">
        <v>21</v>
      </c>
      <c r="E47" s="15" t="s">
        <v>11</v>
      </c>
      <c r="F47" s="16">
        <v>349</v>
      </c>
      <c r="G47" s="17">
        <f t="shared" si="3"/>
        <v>349</v>
      </c>
      <c r="H47" s="18">
        <f>SUM(G$2:G47)</f>
        <v>13243</v>
      </c>
      <c r="I47" s="80" t="s">
        <v>157</v>
      </c>
      <c r="J47" s="70" t="s">
        <v>164</v>
      </c>
      <c r="K47" s="34" t="s">
        <v>129</v>
      </c>
      <c r="L47" s="38">
        <f t="shared" si="0"/>
        <v>28</v>
      </c>
    </row>
    <row r="48" spans="1:12" ht="12.75">
      <c r="A48" s="12"/>
      <c r="B48" s="13"/>
      <c r="C48" s="13"/>
      <c r="D48" s="14" t="s">
        <v>87</v>
      </c>
      <c r="E48" s="15"/>
      <c r="F48" s="16">
        <v>128</v>
      </c>
      <c r="G48" s="17"/>
      <c r="H48" s="18"/>
      <c r="I48" s="34"/>
      <c r="J48" s="34"/>
      <c r="K48" s="77" t="s">
        <v>141</v>
      </c>
      <c r="L48" s="38" t="str">
        <f t="shared" si="0"/>
        <v> </v>
      </c>
    </row>
    <row r="49" spans="1:12" ht="12.75">
      <c r="A49" s="12">
        <v>29</v>
      </c>
      <c r="B49" s="13">
        <f t="shared" si="2"/>
        <v>40002</v>
      </c>
      <c r="C49" s="13" t="s">
        <v>44</v>
      </c>
      <c r="D49" s="14" t="s">
        <v>130</v>
      </c>
      <c r="E49" s="15"/>
      <c r="F49" s="16">
        <v>218</v>
      </c>
      <c r="G49" s="17">
        <f>SUM(F48:F49)</f>
        <v>346</v>
      </c>
      <c r="H49" s="18">
        <f>SUM(G$2:G49)</f>
        <v>13589</v>
      </c>
      <c r="I49" s="34"/>
      <c r="J49" s="34"/>
      <c r="K49" s="76" t="s">
        <v>131</v>
      </c>
      <c r="L49" s="38">
        <f t="shared" si="0"/>
        <v>29</v>
      </c>
    </row>
    <row r="50" spans="1:12" ht="12.75">
      <c r="A50" s="12">
        <v>30</v>
      </c>
      <c r="B50" s="13">
        <f t="shared" si="2"/>
        <v>40003</v>
      </c>
      <c r="C50" s="13" t="s">
        <v>45</v>
      </c>
      <c r="D50" s="14" t="s">
        <v>148</v>
      </c>
      <c r="E50" s="15"/>
      <c r="F50" s="16">
        <v>300</v>
      </c>
      <c r="G50" s="17">
        <f>SUM(F50)</f>
        <v>300</v>
      </c>
      <c r="H50" s="18">
        <f>SUM(G$2:G50)</f>
        <v>13889</v>
      </c>
      <c r="I50" s="34"/>
      <c r="J50" s="34"/>
      <c r="K50" s="34" t="s">
        <v>116</v>
      </c>
      <c r="L50" s="38">
        <f t="shared" si="0"/>
        <v>30</v>
      </c>
    </row>
    <row r="51" spans="1:12" ht="12.75">
      <c r="A51" s="12">
        <v>31</v>
      </c>
      <c r="B51" s="13">
        <f aca="true" t="shared" si="4" ref="B51:B72">+B$3+A51-1</f>
        <v>40004</v>
      </c>
      <c r="C51" s="13" t="s">
        <v>46</v>
      </c>
      <c r="D51" s="14" t="s">
        <v>21</v>
      </c>
      <c r="E51" s="15"/>
      <c r="F51" s="16">
        <v>600</v>
      </c>
      <c r="G51" s="17">
        <f>SUM(F51)</f>
        <v>600</v>
      </c>
      <c r="H51" s="18">
        <f>SUM(G$2:G51)</f>
        <v>14489</v>
      </c>
      <c r="I51" s="34"/>
      <c r="J51" s="34"/>
      <c r="K51" s="34" t="s">
        <v>117</v>
      </c>
      <c r="L51" s="38">
        <f t="shared" si="0"/>
        <v>31</v>
      </c>
    </row>
    <row r="52" spans="1:12" ht="12.75">
      <c r="A52" s="12">
        <v>32</v>
      </c>
      <c r="B52" s="13">
        <f t="shared" si="4"/>
        <v>40005</v>
      </c>
      <c r="C52" s="13" t="s">
        <v>47</v>
      </c>
      <c r="D52" s="14" t="s">
        <v>36</v>
      </c>
      <c r="E52" s="15"/>
      <c r="F52" s="16">
        <v>225</v>
      </c>
      <c r="G52" s="17">
        <f t="shared" si="3"/>
        <v>225</v>
      </c>
      <c r="H52" s="18">
        <f>SUM(G$2:G52)</f>
        <v>14714</v>
      </c>
      <c r="I52" s="34" t="s">
        <v>59</v>
      </c>
      <c r="J52" s="34"/>
      <c r="K52" s="34" t="s">
        <v>133</v>
      </c>
      <c r="L52" s="38">
        <f t="shared" si="0"/>
        <v>32</v>
      </c>
    </row>
    <row r="53" spans="1:12" ht="12.75">
      <c r="A53" s="12">
        <v>33</v>
      </c>
      <c r="B53" s="13">
        <f t="shared" si="4"/>
        <v>40006</v>
      </c>
      <c r="C53" s="13" t="s">
        <v>48</v>
      </c>
      <c r="D53" s="14" t="s">
        <v>58</v>
      </c>
      <c r="E53" s="15"/>
      <c r="F53" s="16">
        <v>10</v>
      </c>
      <c r="G53" s="17">
        <f t="shared" si="3"/>
        <v>10</v>
      </c>
      <c r="H53" s="18">
        <f>SUM(G$2:G53)</f>
        <v>14724</v>
      </c>
      <c r="I53" s="34"/>
      <c r="J53" s="34"/>
      <c r="K53" s="34" t="s">
        <v>88</v>
      </c>
      <c r="L53" s="38">
        <f t="shared" si="0"/>
        <v>33</v>
      </c>
    </row>
    <row r="54" spans="1:12" ht="12.75">
      <c r="A54" s="12">
        <v>34</v>
      </c>
      <c r="B54" s="13">
        <f t="shared" si="4"/>
        <v>40007</v>
      </c>
      <c r="C54" s="13" t="s">
        <v>42</v>
      </c>
      <c r="D54" s="14" t="s">
        <v>21</v>
      </c>
      <c r="E54" s="15"/>
      <c r="F54" s="16">
        <v>225</v>
      </c>
      <c r="G54" s="17">
        <f t="shared" si="3"/>
        <v>225</v>
      </c>
      <c r="H54" s="18">
        <f>SUM(G$2:G54)</f>
        <v>14949</v>
      </c>
      <c r="I54" s="34"/>
      <c r="J54" s="34"/>
      <c r="L54" s="38">
        <f t="shared" si="0"/>
        <v>34</v>
      </c>
    </row>
    <row r="55" spans="1:16" ht="12.75">
      <c r="A55" s="12">
        <v>35</v>
      </c>
      <c r="B55" s="13">
        <f t="shared" si="4"/>
        <v>40008</v>
      </c>
      <c r="C55" s="13" t="s">
        <v>43</v>
      </c>
      <c r="D55" s="14" t="s">
        <v>37</v>
      </c>
      <c r="E55" s="66" t="s">
        <v>10</v>
      </c>
      <c r="F55" s="16">
        <v>349</v>
      </c>
      <c r="G55" s="17">
        <f t="shared" si="3"/>
        <v>349</v>
      </c>
      <c r="H55" s="18">
        <f>SUM(G$2:G55)</f>
        <v>15298</v>
      </c>
      <c r="I55" s="80" t="s">
        <v>158</v>
      </c>
      <c r="J55" s="34"/>
      <c r="K55" s="76" t="s">
        <v>132</v>
      </c>
      <c r="L55" s="38">
        <f t="shared" si="0"/>
        <v>35</v>
      </c>
      <c r="N55" s="71"/>
      <c r="O55" s="71"/>
      <c r="P55" s="71"/>
    </row>
    <row r="56" spans="1:15" ht="12.75">
      <c r="A56" s="12">
        <v>36</v>
      </c>
      <c r="B56" s="13">
        <f t="shared" si="4"/>
        <v>40009</v>
      </c>
      <c r="C56" s="13" t="s">
        <v>44</v>
      </c>
      <c r="D56" s="14" t="s">
        <v>58</v>
      </c>
      <c r="E56" s="15"/>
      <c r="F56" s="16">
        <v>50</v>
      </c>
      <c r="G56" s="17">
        <f>SUM(F55:F56)</f>
        <v>399</v>
      </c>
      <c r="H56" s="18">
        <f>SUM(G$2:G56)</f>
        <v>15697</v>
      </c>
      <c r="I56" s="80" t="s">
        <v>158</v>
      </c>
      <c r="J56" s="34"/>
      <c r="K56" s="34" t="s">
        <v>145</v>
      </c>
      <c r="L56" s="38">
        <f t="shared" si="0"/>
        <v>36</v>
      </c>
      <c r="N56" s="71"/>
      <c r="O56" s="71"/>
    </row>
    <row r="57" spans="1:12" ht="12.75">
      <c r="A57" s="12">
        <v>37</v>
      </c>
      <c r="B57" s="13">
        <f t="shared" si="4"/>
        <v>40010</v>
      </c>
      <c r="C57" s="13" t="s">
        <v>45</v>
      </c>
      <c r="D57" s="14" t="s">
        <v>38</v>
      </c>
      <c r="E57" s="15"/>
      <c r="F57" s="16">
        <v>367</v>
      </c>
      <c r="G57" s="17">
        <f>SUM(F57)</f>
        <v>367</v>
      </c>
      <c r="H57" s="18">
        <f>SUM(G$2:G57)</f>
        <v>16064</v>
      </c>
      <c r="I57" s="80" t="s">
        <v>158</v>
      </c>
      <c r="J57" s="34"/>
      <c r="K57" s="34" t="s">
        <v>124</v>
      </c>
      <c r="L57" s="38">
        <f t="shared" si="0"/>
        <v>37</v>
      </c>
    </row>
    <row r="58" spans="1:12" ht="12.75">
      <c r="A58" s="12">
        <v>38</v>
      </c>
      <c r="B58" s="13">
        <f t="shared" si="4"/>
        <v>40011</v>
      </c>
      <c r="C58" s="13" t="s">
        <v>46</v>
      </c>
      <c r="D58" s="14" t="s">
        <v>84</v>
      </c>
      <c r="E58" s="14"/>
      <c r="F58" s="16">
        <v>270</v>
      </c>
      <c r="G58" s="17">
        <f t="shared" si="3"/>
        <v>270</v>
      </c>
      <c r="H58" s="18">
        <f>SUM(G$2:G58)</f>
        <v>16334</v>
      </c>
      <c r="I58" s="80" t="s">
        <v>158</v>
      </c>
      <c r="J58" s="34"/>
      <c r="K58" s="14" t="s">
        <v>127</v>
      </c>
      <c r="L58" s="38">
        <f t="shared" si="0"/>
        <v>38</v>
      </c>
    </row>
    <row r="59" spans="1:12" ht="12.75">
      <c r="A59" s="12">
        <v>39</v>
      </c>
      <c r="B59" s="13">
        <f t="shared" si="4"/>
        <v>40012</v>
      </c>
      <c r="C59" s="13" t="s">
        <v>47</v>
      </c>
      <c r="D59" s="14" t="s">
        <v>83</v>
      </c>
      <c r="E59" s="14"/>
      <c r="F59" s="16">
        <v>393</v>
      </c>
      <c r="G59" s="17">
        <f t="shared" si="3"/>
        <v>393</v>
      </c>
      <c r="H59" s="18">
        <f>SUM(G$2:G59)</f>
        <v>16727</v>
      </c>
      <c r="I59" s="80" t="s">
        <v>158</v>
      </c>
      <c r="J59" s="34"/>
      <c r="K59" s="34"/>
      <c r="L59" s="38">
        <f t="shared" si="0"/>
        <v>39</v>
      </c>
    </row>
    <row r="60" spans="1:12" ht="12.75">
      <c r="A60" s="12">
        <v>40</v>
      </c>
      <c r="B60" s="13">
        <f t="shared" si="4"/>
        <v>40013</v>
      </c>
      <c r="C60" s="13" t="s">
        <v>48</v>
      </c>
      <c r="D60" s="14" t="s">
        <v>82</v>
      </c>
      <c r="E60" s="14"/>
      <c r="F60" s="16">
        <v>280</v>
      </c>
      <c r="G60" s="17">
        <f t="shared" si="3"/>
        <v>280</v>
      </c>
      <c r="H60" s="18">
        <f>SUM(G$2:G60)</f>
        <v>17007</v>
      </c>
      <c r="I60" s="80" t="s">
        <v>158</v>
      </c>
      <c r="J60" s="34"/>
      <c r="K60" s="34"/>
      <c r="L60" s="38">
        <f t="shared" si="0"/>
        <v>40</v>
      </c>
    </row>
    <row r="61" spans="1:12" ht="12.75">
      <c r="A61" s="12">
        <v>41</v>
      </c>
      <c r="B61" s="13">
        <f t="shared" si="4"/>
        <v>40014</v>
      </c>
      <c r="C61" s="13" t="s">
        <v>42</v>
      </c>
      <c r="D61" s="14" t="s">
        <v>81</v>
      </c>
      <c r="E61" s="15"/>
      <c r="F61" s="16">
        <v>394</v>
      </c>
      <c r="G61" s="17">
        <f t="shared" si="3"/>
        <v>394</v>
      </c>
      <c r="H61" s="18">
        <f>SUM(G$2:G61)</f>
        <v>17401</v>
      </c>
      <c r="I61" s="80" t="s">
        <v>157</v>
      </c>
      <c r="J61" s="34"/>
      <c r="K61" s="14" t="s">
        <v>126</v>
      </c>
      <c r="L61" s="38">
        <f t="shared" si="0"/>
        <v>41</v>
      </c>
    </row>
    <row r="62" spans="1:12" ht="12.75">
      <c r="A62" s="12">
        <v>42</v>
      </c>
      <c r="B62" s="13">
        <f t="shared" si="4"/>
        <v>40015</v>
      </c>
      <c r="C62" s="13" t="s">
        <v>43</v>
      </c>
      <c r="D62" s="14" t="s">
        <v>80</v>
      </c>
      <c r="E62" s="15"/>
      <c r="F62" s="16">
        <v>517</v>
      </c>
      <c r="G62" s="17">
        <f t="shared" si="3"/>
        <v>517</v>
      </c>
      <c r="H62" s="18">
        <f>SUM(G$2:G62)</f>
        <v>17918</v>
      </c>
      <c r="I62" s="80" t="s">
        <v>157</v>
      </c>
      <c r="J62" s="34"/>
      <c r="K62" s="34" t="s">
        <v>123</v>
      </c>
      <c r="L62" s="38">
        <f t="shared" si="0"/>
        <v>42</v>
      </c>
    </row>
    <row r="63" spans="1:12" ht="12.75">
      <c r="A63" s="12">
        <v>43</v>
      </c>
      <c r="B63" s="13">
        <f t="shared" si="4"/>
        <v>40016</v>
      </c>
      <c r="C63" s="13" t="s">
        <v>44</v>
      </c>
      <c r="D63" s="14" t="s">
        <v>77</v>
      </c>
      <c r="E63" s="15"/>
      <c r="F63" s="16">
        <v>256</v>
      </c>
      <c r="G63" s="17">
        <f t="shared" si="3"/>
        <v>256</v>
      </c>
      <c r="H63" s="18">
        <f>SUM(G$2:G63)</f>
        <v>18174</v>
      </c>
      <c r="I63" s="80" t="s">
        <v>156</v>
      </c>
      <c r="J63" s="34"/>
      <c r="K63" s="34"/>
      <c r="L63" s="38">
        <f t="shared" si="0"/>
        <v>43</v>
      </c>
    </row>
    <row r="64" spans="1:12" ht="12.75">
      <c r="A64" s="12">
        <v>44</v>
      </c>
      <c r="B64" s="13">
        <f t="shared" si="4"/>
        <v>40017</v>
      </c>
      <c r="C64" s="13" t="s">
        <v>45</v>
      </c>
      <c r="D64" s="14" t="s">
        <v>89</v>
      </c>
      <c r="E64" s="15"/>
      <c r="F64" s="16">
        <v>650</v>
      </c>
      <c r="G64" s="17">
        <f t="shared" si="3"/>
        <v>650</v>
      </c>
      <c r="H64" s="18">
        <f>SUM(G$2:G64)</f>
        <v>18824</v>
      </c>
      <c r="I64" s="80" t="s">
        <v>156</v>
      </c>
      <c r="J64" s="34"/>
      <c r="K64" s="34" t="s">
        <v>125</v>
      </c>
      <c r="L64" s="38">
        <f t="shared" si="0"/>
        <v>44</v>
      </c>
    </row>
    <row r="65" spans="1:12" ht="12.75">
      <c r="A65" s="12"/>
      <c r="B65" s="13"/>
      <c r="C65" s="13"/>
      <c r="D65" s="14" t="s">
        <v>91</v>
      </c>
      <c r="E65" s="15"/>
      <c r="F65" s="16">
        <v>328</v>
      </c>
      <c r="G65" s="17"/>
      <c r="H65" s="18"/>
      <c r="I65" s="80" t="s">
        <v>155</v>
      </c>
      <c r="J65" s="34"/>
      <c r="K65" s="34"/>
      <c r="L65" s="38" t="str">
        <f t="shared" si="0"/>
        <v> </v>
      </c>
    </row>
    <row r="66" spans="1:12" ht="12.75">
      <c r="A66" s="12">
        <v>45</v>
      </c>
      <c r="B66" s="13">
        <f t="shared" si="4"/>
        <v>40018</v>
      </c>
      <c r="C66" s="13" t="s">
        <v>46</v>
      </c>
      <c r="D66" s="72" t="s">
        <v>90</v>
      </c>
      <c r="E66" s="15"/>
      <c r="F66" s="16">
        <v>286</v>
      </c>
      <c r="G66" s="17">
        <f>SUM(F65:F66)</f>
        <v>614</v>
      </c>
      <c r="H66" s="18">
        <f>SUM(G$2:G66)</f>
        <v>19438</v>
      </c>
      <c r="I66" s="80" t="s">
        <v>155</v>
      </c>
      <c r="J66" s="34"/>
      <c r="K66" s="34"/>
      <c r="L66" s="38">
        <f t="shared" si="0"/>
        <v>45</v>
      </c>
    </row>
    <row r="67" spans="1:12" ht="12.75">
      <c r="A67" s="12">
        <v>46</v>
      </c>
      <c r="B67" s="13">
        <f t="shared" si="4"/>
        <v>40019</v>
      </c>
      <c r="C67" s="13" t="s">
        <v>47</v>
      </c>
      <c r="D67" s="14" t="s">
        <v>146</v>
      </c>
      <c r="E67" s="15"/>
      <c r="F67" s="16">
        <v>343</v>
      </c>
      <c r="G67" s="17">
        <f t="shared" si="3"/>
        <v>343</v>
      </c>
      <c r="H67" s="18">
        <f>SUM(G$2:G67)</f>
        <v>19781</v>
      </c>
      <c r="I67" s="80" t="s">
        <v>155</v>
      </c>
      <c r="J67" s="34"/>
      <c r="K67" s="34" t="s">
        <v>134</v>
      </c>
      <c r="L67" s="38">
        <f aca="true" t="shared" si="5" ref="L67:L81">IF(A67,A67," ")</f>
        <v>46</v>
      </c>
    </row>
    <row r="68" spans="1:12" ht="12.75">
      <c r="A68" s="12">
        <v>47</v>
      </c>
      <c r="B68" s="13">
        <f t="shared" si="4"/>
        <v>40020</v>
      </c>
      <c r="C68" s="13" t="s">
        <v>48</v>
      </c>
      <c r="D68" s="14" t="s">
        <v>92</v>
      </c>
      <c r="E68" s="15"/>
      <c r="F68" s="16">
        <v>372</v>
      </c>
      <c r="G68" s="17">
        <f t="shared" si="3"/>
        <v>372</v>
      </c>
      <c r="H68" s="18">
        <f>SUM(G$2:G68)</f>
        <v>20153</v>
      </c>
      <c r="I68" s="80" t="s">
        <v>155</v>
      </c>
      <c r="J68" s="34"/>
      <c r="K68" s="34"/>
      <c r="L68" s="38">
        <f t="shared" si="5"/>
        <v>47</v>
      </c>
    </row>
    <row r="69" spans="1:12" ht="12.75">
      <c r="A69" s="12">
        <v>48</v>
      </c>
      <c r="B69" s="13">
        <f t="shared" si="4"/>
        <v>40021</v>
      </c>
      <c r="C69" s="13" t="s">
        <v>42</v>
      </c>
      <c r="D69" s="14" t="s">
        <v>93</v>
      </c>
      <c r="E69" s="15"/>
      <c r="F69" s="16">
        <v>324</v>
      </c>
      <c r="G69" s="17">
        <f t="shared" si="3"/>
        <v>324</v>
      </c>
      <c r="H69" s="18">
        <f>SUM(G$2:G69)</f>
        <v>20477</v>
      </c>
      <c r="I69" s="80" t="s">
        <v>154</v>
      </c>
      <c r="J69" s="34"/>
      <c r="K69" s="34"/>
      <c r="L69" s="38">
        <f t="shared" si="5"/>
        <v>48</v>
      </c>
    </row>
    <row r="70" spans="1:12" ht="12.75">
      <c r="A70" s="12">
        <v>49</v>
      </c>
      <c r="B70" s="13">
        <f t="shared" si="4"/>
        <v>40022</v>
      </c>
      <c r="C70" s="13" t="s">
        <v>43</v>
      </c>
      <c r="D70" s="14" t="s">
        <v>94</v>
      </c>
      <c r="E70" s="15"/>
      <c r="F70" s="16">
        <v>391</v>
      </c>
      <c r="G70" s="17">
        <f t="shared" si="3"/>
        <v>391</v>
      </c>
      <c r="H70" s="18">
        <f>SUM(G$2:G70)</f>
        <v>20868</v>
      </c>
      <c r="I70" s="80" t="s">
        <v>159</v>
      </c>
      <c r="J70" s="34"/>
      <c r="K70" s="34" t="s">
        <v>135</v>
      </c>
      <c r="L70" s="38">
        <f t="shared" si="5"/>
        <v>49</v>
      </c>
    </row>
    <row r="71" spans="1:12" ht="12.75">
      <c r="A71" s="12">
        <v>50</v>
      </c>
      <c r="B71" s="13">
        <f t="shared" si="4"/>
        <v>40023</v>
      </c>
      <c r="C71" s="13" t="s">
        <v>44</v>
      </c>
      <c r="D71" s="73" t="s">
        <v>95</v>
      </c>
      <c r="E71" s="15"/>
      <c r="F71" s="16">
        <v>339</v>
      </c>
      <c r="G71" s="17">
        <f t="shared" si="3"/>
        <v>339</v>
      </c>
      <c r="H71" s="18">
        <f>SUM(G$2:G71)</f>
        <v>21207</v>
      </c>
      <c r="I71" s="80" t="s">
        <v>159</v>
      </c>
      <c r="J71" s="34"/>
      <c r="K71" s="70" t="s">
        <v>136</v>
      </c>
      <c r="L71" s="38">
        <f t="shared" si="5"/>
        <v>50</v>
      </c>
    </row>
    <row r="72" spans="1:12" ht="12.75">
      <c r="A72" s="12">
        <v>51</v>
      </c>
      <c r="B72" s="13">
        <f t="shared" si="4"/>
        <v>40024</v>
      </c>
      <c r="C72" s="13" t="s">
        <v>45</v>
      </c>
      <c r="D72" s="14" t="s">
        <v>96</v>
      </c>
      <c r="E72" s="15"/>
      <c r="F72" s="16">
        <v>449</v>
      </c>
      <c r="G72" s="17">
        <f t="shared" si="3"/>
        <v>449</v>
      </c>
      <c r="H72" s="18">
        <f>SUM(G$2:G72)</f>
        <v>21656</v>
      </c>
      <c r="I72" s="80" t="s">
        <v>159</v>
      </c>
      <c r="J72" s="34"/>
      <c r="K72" s="34" t="s">
        <v>137</v>
      </c>
      <c r="L72" s="38">
        <f t="shared" si="5"/>
        <v>51</v>
      </c>
    </row>
    <row r="73" spans="1:12" ht="12.75">
      <c r="A73" s="12">
        <v>52</v>
      </c>
      <c r="B73" s="13">
        <f>+B$3+A73-1</f>
        <v>40025</v>
      </c>
      <c r="C73" s="13" t="s">
        <v>46</v>
      </c>
      <c r="D73" s="14" t="s">
        <v>97</v>
      </c>
      <c r="E73" s="15"/>
      <c r="F73" s="16">
        <v>397</v>
      </c>
      <c r="G73" s="17">
        <f t="shared" si="3"/>
        <v>397</v>
      </c>
      <c r="H73" s="18">
        <f>SUM(G$2:G73)</f>
        <v>22053</v>
      </c>
      <c r="I73" s="80" t="s">
        <v>159</v>
      </c>
      <c r="J73" s="34"/>
      <c r="K73" s="34" t="s">
        <v>147</v>
      </c>
      <c r="L73" s="38">
        <f t="shared" si="5"/>
        <v>52</v>
      </c>
    </row>
    <row r="74" spans="1:12" ht="12.75">
      <c r="A74" s="12">
        <v>53</v>
      </c>
      <c r="B74" s="13">
        <f>+B$3+A74-1</f>
        <v>40026</v>
      </c>
      <c r="C74" s="13" t="s">
        <v>47</v>
      </c>
      <c r="D74" s="14" t="s">
        <v>98</v>
      </c>
      <c r="E74" s="15" t="s">
        <v>12</v>
      </c>
      <c r="F74" s="16">
        <v>335</v>
      </c>
      <c r="G74" s="17">
        <f t="shared" si="3"/>
        <v>335</v>
      </c>
      <c r="H74" s="18">
        <f>SUM(G$2:G74)</f>
        <v>22388</v>
      </c>
      <c r="I74" s="80" t="s">
        <v>160</v>
      </c>
      <c r="J74" s="92" t="s">
        <v>165</v>
      </c>
      <c r="K74" s="34" t="s">
        <v>138</v>
      </c>
      <c r="L74" s="38">
        <f t="shared" si="5"/>
        <v>53</v>
      </c>
    </row>
    <row r="75" spans="1:12" ht="12.75">
      <c r="A75" s="12">
        <v>54</v>
      </c>
      <c r="B75" s="13">
        <f>+B$3+A75-1</f>
        <v>40027</v>
      </c>
      <c r="C75" s="13" t="s">
        <v>48</v>
      </c>
      <c r="D75" s="14" t="s">
        <v>99</v>
      </c>
      <c r="E75" s="15"/>
      <c r="F75" s="16">
        <v>358</v>
      </c>
      <c r="G75" s="17">
        <f t="shared" si="3"/>
        <v>358</v>
      </c>
      <c r="H75" s="18">
        <f>SUM(G$2:G75)</f>
        <v>22746</v>
      </c>
      <c r="I75" s="80" t="s">
        <v>160</v>
      </c>
      <c r="J75" s="34"/>
      <c r="K75" s="34" t="s">
        <v>139</v>
      </c>
      <c r="L75" s="38">
        <f t="shared" si="5"/>
        <v>54</v>
      </c>
    </row>
    <row r="76" spans="1:12" ht="12.75">
      <c r="A76" s="12">
        <v>55</v>
      </c>
      <c r="B76" s="13">
        <f>+B$3+A76-1</f>
        <v>40028</v>
      </c>
      <c r="C76" s="13" t="s">
        <v>42</v>
      </c>
      <c r="D76" s="14" t="s">
        <v>60</v>
      </c>
      <c r="E76" s="15" t="s">
        <v>13</v>
      </c>
      <c r="F76" s="16">
        <v>334</v>
      </c>
      <c r="G76" s="17">
        <f>SUM(F76)</f>
        <v>334</v>
      </c>
      <c r="H76" s="18">
        <f>SUM(G$2:G76)</f>
        <v>23080</v>
      </c>
      <c r="I76" s="81">
        <v>0</v>
      </c>
      <c r="J76" s="69" t="s">
        <v>72</v>
      </c>
      <c r="K76" s="34"/>
      <c r="L76" s="38">
        <f t="shared" si="5"/>
        <v>55</v>
      </c>
    </row>
    <row r="77" spans="1:12" ht="12.75">
      <c r="A77" s="12"/>
      <c r="B77" s="13"/>
      <c r="C77" s="13"/>
      <c r="D77" s="14" t="s">
        <v>61</v>
      </c>
      <c r="E77" s="14"/>
      <c r="F77" s="16">
        <v>180</v>
      </c>
      <c r="G77" s="17"/>
      <c r="H77" s="18">
        <f>SUM(G$2:G77)</f>
        <v>23080</v>
      </c>
      <c r="I77" s="34"/>
      <c r="J77" s="34"/>
      <c r="K77" s="34"/>
      <c r="L77" s="38" t="str">
        <f t="shared" si="5"/>
        <v> </v>
      </c>
    </row>
    <row r="78" spans="1:12" ht="12.75">
      <c r="A78" s="12"/>
      <c r="B78" s="13"/>
      <c r="C78" s="13"/>
      <c r="D78" s="14" t="s">
        <v>62</v>
      </c>
      <c r="E78" s="15" t="s">
        <v>63</v>
      </c>
      <c r="F78" s="16">
        <v>280</v>
      </c>
      <c r="G78" s="17"/>
      <c r="H78" s="18">
        <f>SUM(G$2:G78)</f>
        <v>23080</v>
      </c>
      <c r="I78" s="34"/>
      <c r="J78" s="69" t="s">
        <v>72</v>
      </c>
      <c r="K78" s="34"/>
      <c r="L78" s="38" t="str">
        <f t="shared" si="5"/>
        <v> </v>
      </c>
    </row>
    <row r="79" spans="1:12" ht="12.75">
      <c r="A79" s="12">
        <v>56</v>
      </c>
      <c r="B79" s="13">
        <f>+B$3+A79-1</f>
        <v>40029</v>
      </c>
      <c r="C79" s="13" t="s">
        <v>43</v>
      </c>
      <c r="D79" s="14" t="s">
        <v>64</v>
      </c>
      <c r="E79" s="15" t="s">
        <v>14</v>
      </c>
      <c r="F79" s="16">
        <v>720</v>
      </c>
      <c r="G79" s="17">
        <f>SUM(F77:F79)</f>
        <v>1180</v>
      </c>
      <c r="H79" s="18">
        <f>SUM(G$2:G79)</f>
        <v>24260</v>
      </c>
      <c r="I79" s="34"/>
      <c r="J79" s="69" t="s">
        <v>72</v>
      </c>
      <c r="K79" s="34"/>
      <c r="L79" s="38">
        <f t="shared" si="5"/>
        <v>56</v>
      </c>
    </row>
    <row r="80" spans="1:12" ht="12.75">
      <c r="A80" s="12">
        <v>57</v>
      </c>
      <c r="B80" s="13">
        <f>+B$3+A80-1</f>
        <v>40030</v>
      </c>
      <c r="C80" s="13" t="s">
        <v>44</v>
      </c>
      <c r="D80" s="14" t="s">
        <v>22</v>
      </c>
      <c r="E80" s="66" t="s">
        <v>1</v>
      </c>
      <c r="F80" s="16">
        <v>360</v>
      </c>
      <c r="G80" s="17">
        <f>SUM(F80)</f>
        <v>360</v>
      </c>
      <c r="H80" s="18">
        <f>SUM(G$2:G80)</f>
        <v>24620</v>
      </c>
      <c r="I80" s="34"/>
      <c r="J80" s="69" t="s">
        <v>72</v>
      </c>
      <c r="K80" s="34"/>
      <c r="L80" s="38">
        <f t="shared" si="5"/>
        <v>57</v>
      </c>
    </row>
    <row r="81" spans="1:12" ht="12.75">
      <c r="A81" s="20">
        <v>58</v>
      </c>
      <c r="B81" s="21">
        <f>+B$3+A81-1</f>
        <v>40031</v>
      </c>
      <c r="C81" s="21" t="s">
        <v>45</v>
      </c>
      <c r="D81" s="22" t="s">
        <v>0</v>
      </c>
      <c r="E81" s="22"/>
      <c r="F81" s="23">
        <v>1080</v>
      </c>
      <c r="G81" s="24">
        <f>SUM(F81)</f>
        <v>1080</v>
      </c>
      <c r="H81" s="25">
        <f>SUM(G$2:G81)</f>
        <v>25700</v>
      </c>
      <c r="I81" s="35"/>
      <c r="J81" s="35"/>
      <c r="K81" s="35"/>
      <c r="L81" s="37">
        <f t="shared" si="5"/>
        <v>58</v>
      </c>
    </row>
    <row r="83" spans="1:12" ht="12.75">
      <c r="A83" s="26" t="s">
        <v>23</v>
      </c>
      <c r="B83" s="83" t="s">
        <v>41</v>
      </c>
      <c r="C83" s="84"/>
      <c r="D83" s="28" t="s">
        <v>66</v>
      </c>
      <c r="E83" s="61" t="s">
        <v>67</v>
      </c>
      <c r="F83" s="29" t="s">
        <v>39</v>
      </c>
      <c r="G83" s="30" t="s">
        <v>26</v>
      </c>
      <c r="H83" s="31" t="s">
        <v>40</v>
      </c>
      <c r="I83" s="36" t="s">
        <v>49</v>
      </c>
      <c r="J83" s="32"/>
      <c r="K83" s="32" t="s">
        <v>50</v>
      </c>
      <c r="L83" s="39" t="str">
        <f>+A83</f>
        <v>g</v>
      </c>
    </row>
    <row r="84" spans="1:8" ht="12.75">
      <c r="A84" s="47">
        <v>18</v>
      </c>
      <c r="B84" s="87" t="s">
        <v>120</v>
      </c>
      <c r="C84" s="88"/>
      <c r="D84" s="7" t="s">
        <v>100</v>
      </c>
      <c r="E84" s="65" t="s">
        <v>69</v>
      </c>
      <c r="F84" s="9">
        <f>+G84/A84</f>
        <v>544.6666666666666</v>
      </c>
      <c r="G84" s="10">
        <f>+H84</f>
        <v>9804</v>
      </c>
      <c r="H84" s="11">
        <v>9804</v>
      </c>
    </row>
    <row r="85" spans="1:11" ht="12.75">
      <c r="A85" s="48">
        <v>9</v>
      </c>
      <c r="B85" s="89" t="s">
        <v>121</v>
      </c>
      <c r="C85" s="90"/>
      <c r="D85" s="14" t="s">
        <v>101</v>
      </c>
      <c r="E85" s="62" t="s">
        <v>68</v>
      </c>
      <c r="F85" s="16">
        <f>+G85/A85</f>
        <v>343.3333333333333</v>
      </c>
      <c r="G85" s="17">
        <f>+H85-H84</f>
        <v>3090</v>
      </c>
      <c r="H85" s="49">
        <v>12894</v>
      </c>
      <c r="K85" s="74"/>
    </row>
    <row r="86" spans="1:8" ht="12.75">
      <c r="A86" s="48">
        <v>8</v>
      </c>
      <c r="B86" s="89" t="s">
        <v>122</v>
      </c>
      <c r="C86" s="90"/>
      <c r="D86" s="14" t="s">
        <v>11</v>
      </c>
      <c r="E86" s="62" t="s">
        <v>68</v>
      </c>
      <c r="F86" s="16">
        <f>+G86/A86</f>
        <v>300.5</v>
      </c>
      <c r="G86" s="17">
        <f>+H86-H85</f>
        <v>2404</v>
      </c>
      <c r="H86" s="18">
        <v>15298</v>
      </c>
    </row>
    <row r="87" spans="1:8" ht="12.75">
      <c r="A87" s="48">
        <v>18</v>
      </c>
      <c r="B87" s="89" t="s">
        <v>103</v>
      </c>
      <c r="C87" s="90"/>
      <c r="D87" s="78" t="s">
        <v>143</v>
      </c>
      <c r="E87" s="63" t="s">
        <v>68</v>
      </c>
      <c r="F87" s="16">
        <f>+G87/A87</f>
        <v>379.8333333333333</v>
      </c>
      <c r="G87" s="17">
        <f>+H87-H86</f>
        <v>6837</v>
      </c>
      <c r="H87" s="18">
        <v>22135</v>
      </c>
    </row>
    <row r="88" spans="1:8" ht="12.75">
      <c r="A88" s="50">
        <v>5</v>
      </c>
      <c r="B88" s="85" t="s">
        <v>104</v>
      </c>
      <c r="C88" s="86"/>
      <c r="D88" s="51" t="s">
        <v>65</v>
      </c>
      <c r="E88" s="64" t="s">
        <v>70</v>
      </c>
      <c r="F88" s="23">
        <f>+G88/A88</f>
        <v>713</v>
      </c>
      <c r="G88" s="52">
        <f>+H88-H87</f>
        <v>3565</v>
      </c>
      <c r="H88" s="53">
        <v>25700</v>
      </c>
    </row>
    <row r="89" spans="1:8" ht="12.75">
      <c r="A89" s="54">
        <f>SUM(A84:A88)</f>
        <v>58</v>
      </c>
      <c r="B89" s="57"/>
      <c r="C89" s="58"/>
      <c r="D89" s="59"/>
      <c r="E89" s="67" t="s">
        <v>102</v>
      </c>
      <c r="F89" s="60"/>
      <c r="G89" s="55">
        <f>SUM(G84:G88)</f>
        <v>25700</v>
      </c>
      <c r="H89" s="56"/>
    </row>
  </sheetData>
  <sheetProtection/>
  <mergeCells count="6">
    <mergeCell ref="B83:C83"/>
    <mergeCell ref="B88:C88"/>
    <mergeCell ref="B84:C84"/>
    <mergeCell ref="B85:C85"/>
    <mergeCell ref="B86:C86"/>
    <mergeCell ref="B87:C87"/>
  </mergeCells>
  <printOptions/>
  <pageMargins left="0.1968503937007874" right="0.1968503937007874" top="0" bottom="0" header="0.11811023622047245" footer="0.31496062992125984"/>
  <pageSetup orientation="landscape" paperSize="9" r:id="rId1"/>
  <ignoredErrors>
    <ignoredError sqref="G79 G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Agenzia delle Entrate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NGLMCL63A26E506W</dc:creator>
  <cp:keywords/>
  <dc:description/>
  <cp:lastModifiedBy>Marcello</cp:lastModifiedBy>
  <cp:lastPrinted>2009-06-09T08:18:54Z</cp:lastPrinted>
  <dcterms:created xsi:type="dcterms:W3CDTF">2008-08-26T15:02:50Z</dcterms:created>
  <dcterms:modified xsi:type="dcterms:W3CDTF">2009-06-09T08:19:29Z</dcterms:modified>
  <cp:category/>
  <cp:version/>
  <cp:contentType/>
  <cp:contentStatus/>
</cp:coreProperties>
</file>