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770" windowWidth="19420" windowHeight="6810" tabRatio="268" activeTab="0"/>
  </bookViews>
  <sheets>
    <sheet name="Foglio1" sheetId="1" r:id="rId1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<sst xmlns="http://schemas.openxmlformats.org/spreadsheetml/2006/main" count="173" uniqueCount="73">
  <si>
    <t>Località</t>
  </si>
  <si>
    <t>Stato</t>
  </si>
  <si>
    <t>km p.</t>
  </si>
  <si>
    <t>km T</t>
  </si>
  <si>
    <t>ora</t>
  </si>
  <si>
    <t>h</t>
  </si>
  <si>
    <t>km/h</t>
  </si>
  <si>
    <t>S</t>
  </si>
  <si>
    <t>p</t>
  </si>
  <si>
    <t>Lecce</t>
  </si>
  <si>
    <t>a</t>
  </si>
  <si>
    <t>D</t>
  </si>
  <si>
    <t>"</t>
  </si>
  <si>
    <t>L</t>
  </si>
  <si>
    <t>Ma</t>
  </si>
  <si>
    <t>Me</t>
  </si>
  <si>
    <t>G</t>
  </si>
  <si>
    <t>V</t>
  </si>
  <si>
    <t>max</t>
  </si>
  <si>
    <t>viaggio</t>
  </si>
  <si>
    <t>guida</t>
  </si>
  <si>
    <t>Data</t>
  </si>
  <si>
    <t>n.</t>
  </si>
  <si>
    <t>Italia</t>
  </si>
  <si>
    <t>alba</t>
  </si>
  <si>
    <t>tram.</t>
  </si>
  <si>
    <t>al giorno</t>
  </si>
  <si>
    <t>Croazia</t>
  </si>
  <si>
    <t>Bulgaria</t>
  </si>
  <si>
    <t>Lužani</t>
  </si>
  <si>
    <t>Turchia</t>
  </si>
  <si>
    <t>Bolu</t>
  </si>
  <si>
    <t xml:space="preserve">Bulancak </t>
  </si>
  <si>
    <t>Georgia</t>
  </si>
  <si>
    <t>Didmaghala</t>
  </si>
  <si>
    <t>Vardzia</t>
  </si>
  <si>
    <t>Marneuli</t>
  </si>
  <si>
    <t>(13)</t>
  </si>
  <si>
    <t>Garni</t>
  </si>
  <si>
    <t>Armenia</t>
  </si>
  <si>
    <t>Mestia (ora +2)</t>
  </si>
  <si>
    <t>Tatev</t>
  </si>
  <si>
    <t>Stepanakert</t>
  </si>
  <si>
    <t>Nagorno Karabakh</t>
  </si>
  <si>
    <t>Goris</t>
  </si>
  <si>
    <t>Azerbaijan</t>
  </si>
  <si>
    <t>Conf.Geo.Aze. (Qazax)</t>
  </si>
  <si>
    <t>Sud Zarat</t>
  </si>
  <si>
    <t>Russia</t>
  </si>
  <si>
    <t>Lovech (ora +1)</t>
  </si>
  <si>
    <t>Mahachkala (ora +1)</t>
  </si>
  <si>
    <t>Buron</t>
  </si>
  <si>
    <t xml:space="preserve">Kochubeevskoe </t>
  </si>
  <si>
    <t>Sukhumi</t>
  </si>
  <si>
    <t>Abkhazia</t>
  </si>
  <si>
    <t>Pyatigorskaya</t>
  </si>
  <si>
    <t>Ucraina</t>
  </si>
  <si>
    <t>Voronez</t>
  </si>
  <si>
    <t>Kiev</t>
  </si>
  <si>
    <t>Korostiv</t>
  </si>
  <si>
    <t>Slovenia</t>
  </si>
  <si>
    <t>Maribor (ora 0)</t>
  </si>
  <si>
    <t>Zaboršt</t>
  </si>
  <si>
    <t>g.26</t>
  </si>
  <si>
    <t>2/27.6.2016</t>
  </si>
  <si>
    <t>+/-
ora</t>
  </si>
  <si>
    <t>Totale</t>
  </si>
  <si>
    <t>max n.1</t>
  </si>
  <si>
    <t>min. n.7</t>
  </si>
  <si>
    <t>al gior.</t>
  </si>
  <si>
    <t>(Serbia)</t>
  </si>
  <si>
    <t>(Ossezia Sud)</t>
  </si>
  <si>
    <t>(Ungheria)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</si>
</sst>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d:mm"/>
    <numFmt numFmtId="174" formatCode="[h]:mm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mmm\-yyyy"/>
    <numFmt numFmtId="179" formatCode="h\.mm\.ss"/>
    <numFmt numFmtId="180" formatCode="[$-F400]h:mm:ss\ AM/PM"/>
    <numFmt numFmtId="181" formatCode="[$-410]dddd\ d\ mmmm\ yyyy"/>
    <numFmt numFmtId="182" formatCode="[$€-2]\ #.##000_);[Red]\([$€-2]\ #.##000\)"/>
    <numFmt numFmtId="183" formatCode="0.0"/>
    <numFmt numFmtId="184" formatCode="h"/>
    <numFmt numFmtId="185" formatCode="0.000"/>
    <numFmt numFmtId="186" formatCode="h:mm;@"/>
    <numFmt numFmtId="187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0" fillId="0" borderId="16" xfId="0" applyNumberFormat="1" applyBorder="1" applyAlignment="1">
      <alignment/>
    </xf>
    <xf numFmtId="20" fontId="0" fillId="0" borderId="17" xfId="0" applyNumberFormat="1" applyBorder="1" applyAlignment="1">
      <alignment/>
    </xf>
    <xf numFmtId="173" fontId="0" fillId="0" borderId="16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16" xfId="0" applyNumberForma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/>
    </xf>
    <xf numFmtId="18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8" xfId="0" applyNumberFormat="1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1" fillId="0" borderId="40" xfId="0" applyNumberFormat="1" applyFont="1" applyBorder="1" applyAlignment="1">
      <alignment/>
    </xf>
    <xf numFmtId="0" fontId="0" fillId="0" borderId="0" xfId="0" applyBorder="1" applyAlignment="1">
      <alignment/>
    </xf>
    <xf numFmtId="184" fontId="0" fillId="0" borderId="26" xfId="0" applyNumberFormat="1" applyBorder="1" applyAlignment="1">
      <alignment/>
    </xf>
    <xf numFmtId="184" fontId="0" fillId="0" borderId="25" xfId="0" applyNumberFormat="1" applyBorder="1" applyAlignment="1">
      <alignment/>
    </xf>
    <xf numFmtId="0" fontId="0" fillId="0" borderId="35" xfId="0" applyFont="1" applyBorder="1" applyAlignment="1">
      <alignment/>
    </xf>
    <xf numFmtId="186" fontId="0" fillId="0" borderId="26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9" xfId="0" applyNumberFormat="1" applyBorder="1" applyAlignment="1">
      <alignment/>
    </xf>
    <xf numFmtId="180" fontId="2" fillId="0" borderId="26" xfId="0" applyNumberFormat="1" applyFont="1" applyBorder="1" applyAlignment="1">
      <alignment horizontal="center"/>
    </xf>
    <xf numFmtId="180" fontId="2" fillId="0" borderId="39" xfId="0" applyNumberFormat="1" applyFont="1" applyBorder="1" applyAlignment="1">
      <alignment horizontal="center"/>
    </xf>
    <xf numFmtId="0" fontId="0" fillId="0" borderId="39" xfId="0" applyNumberFormat="1" applyBorder="1" applyAlignment="1">
      <alignment/>
    </xf>
    <xf numFmtId="0" fontId="0" fillId="0" borderId="40" xfId="0" applyFont="1" applyBorder="1" applyAlignment="1">
      <alignment/>
    </xf>
    <xf numFmtId="184" fontId="0" fillId="0" borderId="3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184" fontId="0" fillId="0" borderId="24" xfId="0" applyNumberFormat="1" applyBorder="1" applyAlignment="1">
      <alignment/>
    </xf>
    <xf numFmtId="186" fontId="0" fillId="0" borderId="24" xfId="0" applyNumberFormat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86" fontId="0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quotePrefix="1">
      <alignment/>
    </xf>
    <xf numFmtId="3" fontId="2" fillId="0" borderId="16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186" fontId="0" fillId="0" borderId="24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1" fillId="0" borderId="40" xfId="0" applyNumberFormat="1" applyFont="1" applyFill="1" applyBorder="1" applyAlignment="1">
      <alignment/>
    </xf>
    <xf numFmtId="20" fontId="1" fillId="0" borderId="29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20" fontId="0" fillId="0" borderId="41" xfId="0" applyNumberFormat="1" applyBorder="1" applyAlignment="1">
      <alignment/>
    </xf>
    <xf numFmtId="20" fontId="0" fillId="0" borderId="42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43" xfId="0" applyBorder="1" applyAlignment="1">
      <alignment/>
    </xf>
    <xf numFmtId="174" fontId="1" fillId="0" borderId="44" xfId="0" applyNumberFormat="1" applyFont="1" applyBorder="1" applyAlignment="1">
      <alignment/>
    </xf>
    <xf numFmtId="174" fontId="1" fillId="0" borderId="45" xfId="0" applyNumberFormat="1" applyFont="1" applyBorder="1" applyAlignment="1">
      <alignment/>
    </xf>
    <xf numFmtId="186" fontId="1" fillId="0" borderId="4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3" xfId="0" applyBorder="1" applyAlignment="1">
      <alignment horizontal="right"/>
    </xf>
    <xf numFmtId="0" fontId="1" fillId="0" borderId="46" xfId="0" applyFont="1" applyBorder="1" applyAlignment="1">
      <alignment/>
    </xf>
    <xf numFmtId="0" fontId="0" fillId="0" borderId="47" xfId="0" applyFont="1" applyFill="1" applyBorder="1" applyAlignment="1">
      <alignment horizontal="right"/>
    </xf>
    <xf numFmtId="3" fontId="0" fillId="0" borderId="31" xfId="0" applyNumberFormat="1" applyBorder="1" applyAlignment="1">
      <alignment/>
    </xf>
    <xf numFmtId="1" fontId="0" fillId="0" borderId="48" xfId="0" applyNumberFormat="1" applyFont="1" applyBorder="1" applyAlignment="1">
      <alignment horizontal="right"/>
    </xf>
    <xf numFmtId="3" fontId="0" fillId="0" borderId="49" xfId="0" applyNumberFormat="1" applyBorder="1" applyAlignment="1">
      <alignment/>
    </xf>
    <xf numFmtId="20" fontId="1" fillId="0" borderId="10" xfId="0" applyNumberFormat="1" applyFont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80" fontId="2" fillId="0" borderId="50" xfId="0" applyNumberFormat="1" applyFont="1" applyBorder="1" applyAlignment="1" quotePrefix="1">
      <alignment horizontal="center" wrapText="1"/>
    </xf>
    <xf numFmtId="180" fontId="2" fillId="0" borderId="27" xfId="0" applyNumberFormat="1" applyFont="1" applyBorder="1" applyAlignment="1" quotePrefix="1">
      <alignment horizontal="center"/>
    </xf>
    <xf numFmtId="3" fontId="1" fillId="0" borderId="51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50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D1">
      <pane ySplit="780" topLeftCell="A1" activePane="bottomLeft" state="split"/>
      <selection pane="topLeft" activeCell="M2" sqref="M1:M16384"/>
      <selection pane="bottomLeft" activeCell="N16" sqref="N16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3.00390625" style="42" bestFit="1" customWidth="1"/>
    <col min="4" max="4" width="2.00390625" style="0" bestFit="1" customWidth="1"/>
    <col min="5" max="5" width="17.421875" style="19" customWidth="1"/>
    <col min="6" max="6" width="12.8515625" style="36" customWidth="1"/>
    <col min="7" max="7" width="6.421875" style="0" customWidth="1"/>
    <col min="8" max="8" width="6.421875" style="31" customWidth="1"/>
    <col min="9" max="9" width="5.8515625" style="0" customWidth="1"/>
    <col min="10" max="10" width="6.421875" style="0" customWidth="1"/>
    <col min="11" max="11" width="4.57421875" style="0" bestFit="1" customWidth="1"/>
    <col min="12" max="12" width="6.421875" style="0" customWidth="1"/>
    <col min="13" max="13" width="4.421875" style="0" customWidth="1"/>
    <col min="14" max="14" width="4.140625" style="0" customWidth="1"/>
    <col min="15" max="15" width="2.8515625" style="39" bestFit="1" customWidth="1"/>
    <col min="16" max="16" width="5.57421875" style="39" customWidth="1"/>
    <col min="17" max="17" width="4.00390625" style="0" bestFit="1" customWidth="1"/>
  </cols>
  <sheetData>
    <row r="1" spans="7:17" ht="12.75" customHeight="1">
      <c r="G1" s="40"/>
      <c r="J1" s="108" t="s">
        <v>20</v>
      </c>
      <c r="K1" s="109"/>
      <c r="L1" s="108" t="s">
        <v>19</v>
      </c>
      <c r="M1" s="109"/>
      <c r="N1" s="29" t="s">
        <v>18</v>
      </c>
      <c r="O1" s="110" t="s">
        <v>65</v>
      </c>
      <c r="P1" s="68" t="s">
        <v>24</v>
      </c>
      <c r="Q1" s="61"/>
    </row>
    <row r="2" spans="1:16" ht="12.75">
      <c r="A2" s="49" t="s">
        <v>21</v>
      </c>
      <c r="B2" s="50"/>
      <c r="C2" s="43" t="s">
        <v>22</v>
      </c>
      <c r="D2" s="2"/>
      <c r="E2" s="20" t="s">
        <v>0</v>
      </c>
      <c r="F2" s="1" t="s">
        <v>1</v>
      </c>
      <c r="G2" s="32" t="s">
        <v>2</v>
      </c>
      <c r="H2" s="32" t="s">
        <v>3</v>
      </c>
      <c r="I2" s="3" t="s">
        <v>4</v>
      </c>
      <c r="J2" s="25" t="s">
        <v>5</v>
      </c>
      <c r="K2" s="15" t="s">
        <v>6</v>
      </c>
      <c r="L2" s="24" t="s">
        <v>5</v>
      </c>
      <c r="M2" s="15" t="s">
        <v>6</v>
      </c>
      <c r="N2" s="30" t="s">
        <v>6</v>
      </c>
      <c r="O2" s="111"/>
      <c r="P2" s="69" t="s">
        <v>25</v>
      </c>
    </row>
    <row r="3" spans="1:16" ht="12.75">
      <c r="A3" s="52">
        <v>2</v>
      </c>
      <c r="B3" s="53" t="s">
        <v>16</v>
      </c>
      <c r="C3" s="41">
        <v>1</v>
      </c>
      <c r="D3" s="4" t="s">
        <v>8</v>
      </c>
      <c r="E3" s="21" t="s">
        <v>9</v>
      </c>
      <c r="F3" s="47" t="s">
        <v>23</v>
      </c>
      <c r="G3" s="6"/>
      <c r="H3" s="57"/>
      <c r="I3" s="7">
        <v>0.22916666666666666</v>
      </c>
      <c r="J3" s="16"/>
      <c r="K3" s="5"/>
      <c r="L3" s="4"/>
      <c r="M3" s="5"/>
      <c r="N3" s="26"/>
      <c r="O3" s="62"/>
      <c r="P3" s="65">
        <v>0.22152777777777777</v>
      </c>
    </row>
    <row r="4" spans="1:16" ht="12.75">
      <c r="A4" s="8"/>
      <c r="B4" s="51"/>
      <c r="C4" s="44"/>
      <c r="D4" s="10" t="s">
        <v>10</v>
      </c>
      <c r="E4" s="48" t="s">
        <v>29</v>
      </c>
      <c r="F4" s="79" t="s">
        <v>27</v>
      </c>
      <c r="G4" s="78">
        <v>1505</v>
      </c>
      <c r="H4" s="33">
        <f>SUM(G$3:G4)</f>
        <v>1505</v>
      </c>
      <c r="I4" s="11">
        <v>0.86875</v>
      </c>
      <c r="J4" s="12">
        <v>0.5256944444444445</v>
      </c>
      <c r="K4" s="17">
        <f>+G4/J4/24</f>
        <v>119.28665785997357</v>
      </c>
      <c r="L4" s="12">
        <f>+I4-I3</f>
        <v>0.6395833333333334</v>
      </c>
      <c r="M4" s="17">
        <f>+G4/L4/24</f>
        <v>98.04560260586318</v>
      </c>
      <c r="N4" s="27">
        <v>161</v>
      </c>
      <c r="O4" s="63"/>
      <c r="P4" s="66">
        <v>0.8534722222222223</v>
      </c>
    </row>
    <row r="5" spans="1:16" ht="12.75">
      <c r="A5" s="8">
        <v>3</v>
      </c>
      <c r="B5" s="81" t="s">
        <v>17</v>
      </c>
      <c r="C5" s="45">
        <v>2</v>
      </c>
      <c r="D5" s="10" t="s">
        <v>8</v>
      </c>
      <c r="E5" s="22" t="s">
        <v>12</v>
      </c>
      <c r="F5" s="38" t="s">
        <v>70</v>
      </c>
      <c r="G5" s="78"/>
      <c r="H5" s="58"/>
      <c r="I5" s="11">
        <v>0.3625</v>
      </c>
      <c r="J5" s="12"/>
      <c r="K5" s="17"/>
      <c r="L5" s="12"/>
      <c r="M5" s="17"/>
      <c r="N5" s="27"/>
      <c r="O5" s="63"/>
      <c r="P5" s="66">
        <v>0.2111111111111111</v>
      </c>
    </row>
    <row r="6" spans="1:16" ht="12.75">
      <c r="A6" s="8"/>
      <c r="B6" s="9"/>
      <c r="C6" s="44"/>
      <c r="D6" s="10" t="s">
        <v>10</v>
      </c>
      <c r="E6" s="48" t="s">
        <v>49</v>
      </c>
      <c r="F6" s="47" t="s">
        <v>28</v>
      </c>
      <c r="G6" s="78">
        <v>808</v>
      </c>
      <c r="H6" s="33">
        <f>SUM(G$3:G6)</f>
        <v>2313</v>
      </c>
      <c r="I6" s="7">
        <v>0.9173611111111111</v>
      </c>
      <c r="J6" s="14">
        <v>0.38958333333333334</v>
      </c>
      <c r="K6" s="74">
        <f>+G6/J6/24</f>
        <v>86.41711229946524</v>
      </c>
      <c r="L6" s="14">
        <f>+I6-I5-O6</f>
        <v>0.5131944444444443</v>
      </c>
      <c r="M6" s="74">
        <f>+G6/L6/24</f>
        <v>65.60216508795672</v>
      </c>
      <c r="N6" s="75">
        <v>155</v>
      </c>
      <c r="O6" s="76">
        <v>0.0416666666666667</v>
      </c>
      <c r="P6" s="77">
        <v>0.8708333333333332</v>
      </c>
    </row>
    <row r="7" spans="1:16" ht="12.75">
      <c r="A7" s="8">
        <v>4</v>
      </c>
      <c r="B7" s="18" t="s">
        <v>7</v>
      </c>
      <c r="C7" s="46">
        <v>3</v>
      </c>
      <c r="D7" s="10" t="s">
        <v>8</v>
      </c>
      <c r="E7" s="22" t="s">
        <v>12</v>
      </c>
      <c r="F7" s="107"/>
      <c r="G7" s="78"/>
      <c r="H7" s="58"/>
      <c r="I7" s="11">
        <v>0.3673611111111111</v>
      </c>
      <c r="J7" s="12"/>
      <c r="K7" s="17"/>
      <c r="L7" s="12"/>
      <c r="M7" s="17"/>
      <c r="N7" s="27"/>
      <c r="O7" s="63"/>
      <c r="P7" s="66">
        <v>0.23819444444444446</v>
      </c>
    </row>
    <row r="8" spans="1:16" ht="12.75">
      <c r="A8" s="8"/>
      <c r="B8" s="9"/>
      <c r="C8" s="44"/>
      <c r="D8" s="10" t="s">
        <v>10</v>
      </c>
      <c r="E8" s="48" t="s">
        <v>31</v>
      </c>
      <c r="F8" s="47" t="s">
        <v>30</v>
      </c>
      <c r="G8" s="78">
        <v>815</v>
      </c>
      <c r="H8" s="33">
        <f>SUM(G$3:G8)</f>
        <v>3128</v>
      </c>
      <c r="I8" s="77">
        <v>0.8666666666666667</v>
      </c>
      <c r="J8" s="12">
        <v>0.35555555555555557</v>
      </c>
      <c r="K8" s="17">
        <f>+G8/J8/24</f>
        <v>95.5078125</v>
      </c>
      <c r="L8" s="12">
        <f>+I8-I7</f>
        <v>0.4993055555555556</v>
      </c>
      <c r="M8" s="17">
        <f>+G8/L8/24</f>
        <v>68.01112656467315</v>
      </c>
      <c r="N8" s="27">
        <v>174</v>
      </c>
      <c r="O8" s="63"/>
      <c r="P8" s="77">
        <v>0.8472222222222222</v>
      </c>
    </row>
    <row r="9" spans="1:16" ht="12.75">
      <c r="A9" s="8">
        <v>5</v>
      </c>
      <c r="B9" s="18" t="s">
        <v>11</v>
      </c>
      <c r="C9" s="45">
        <v>4</v>
      </c>
      <c r="D9" s="10" t="s">
        <v>8</v>
      </c>
      <c r="E9" s="22" t="s">
        <v>12</v>
      </c>
      <c r="F9" s="35"/>
      <c r="G9" s="78"/>
      <c r="H9" s="58"/>
      <c r="I9" s="11">
        <v>0.38680555555555557</v>
      </c>
      <c r="J9" s="12"/>
      <c r="K9" s="17"/>
      <c r="L9" s="12"/>
      <c r="M9" s="17"/>
      <c r="N9" s="27"/>
      <c r="O9" s="63"/>
      <c r="P9" s="66">
        <v>0.225</v>
      </c>
    </row>
    <row r="10" spans="1:16" ht="12.75">
      <c r="A10" s="8"/>
      <c r="B10" s="13"/>
      <c r="C10" s="44"/>
      <c r="D10" s="10" t="s">
        <v>10</v>
      </c>
      <c r="E10" s="48" t="s">
        <v>32</v>
      </c>
      <c r="F10" s="107"/>
      <c r="G10" s="78">
        <v>678</v>
      </c>
      <c r="H10" s="33">
        <f>SUM(G$3:G10)</f>
        <v>3806</v>
      </c>
      <c r="I10" s="11">
        <v>0.8333333333333334</v>
      </c>
      <c r="J10" s="12">
        <v>0.3263888888888889</v>
      </c>
      <c r="K10" s="17">
        <f>+G10/J10/24</f>
        <v>86.55319148936171</v>
      </c>
      <c r="L10" s="12">
        <f>+I10-I9</f>
        <v>0.4465277777777778</v>
      </c>
      <c r="M10" s="17">
        <f>+G10/L10/24</f>
        <v>63.265940902021775</v>
      </c>
      <c r="N10" s="27">
        <v>163</v>
      </c>
      <c r="O10" s="63"/>
      <c r="P10" s="80">
        <v>0.8291666666666666</v>
      </c>
    </row>
    <row r="11" spans="1:16" ht="12.75">
      <c r="A11" s="8">
        <v>6</v>
      </c>
      <c r="B11" s="18" t="s">
        <v>13</v>
      </c>
      <c r="C11" s="46">
        <v>5</v>
      </c>
      <c r="D11" s="10" t="s">
        <v>8</v>
      </c>
      <c r="E11" s="22" t="s">
        <v>12</v>
      </c>
      <c r="F11" s="35"/>
      <c r="G11" s="78"/>
      <c r="H11" s="58"/>
      <c r="I11" s="11">
        <v>0.35000000000000003</v>
      </c>
      <c r="J11" s="12"/>
      <c r="K11" s="17"/>
      <c r="L11" s="12"/>
      <c r="M11" s="17"/>
      <c r="N11" s="27"/>
      <c r="O11" s="63"/>
      <c r="P11" s="66">
        <v>0.20555555555555557</v>
      </c>
    </row>
    <row r="12" spans="1:16" ht="12.75">
      <c r="A12" s="8"/>
      <c r="B12" s="13"/>
      <c r="C12" s="44"/>
      <c r="D12" s="10" t="s">
        <v>10</v>
      </c>
      <c r="E12" s="48" t="s">
        <v>40</v>
      </c>
      <c r="F12" s="38" t="s">
        <v>33</v>
      </c>
      <c r="G12" s="78">
        <v>623</v>
      </c>
      <c r="H12" s="33">
        <f>SUM(G$3:G12)</f>
        <v>4429</v>
      </c>
      <c r="I12" s="11">
        <v>0.88125</v>
      </c>
      <c r="J12" s="12">
        <v>0.37916666666666665</v>
      </c>
      <c r="K12" s="17">
        <f>+G12/J12/24</f>
        <v>68.46153846153847</v>
      </c>
      <c r="L12" s="14">
        <f>+I12-I11-O12</f>
        <v>0.4895833333333333</v>
      </c>
      <c r="M12" s="17">
        <f>+G12/L12/24</f>
        <v>53.02127659574469</v>
      </c>
      <c r="N12" s="27">
        <v>115</v>
      </c>
      <c r="O12" s="76">
        <v>0.0416666666666667</v>
      </c>
      <c r="P12" s="66">
        <v>0.8638888888888889</v>
      </c>
    </row>
    <row r="13" spans="1:16" ht="12.75">
      <c r="A13" s="8">
        <v>7</v>
      </c>
      <c r="B13" s="18" t="s">
        <v>14</v>
      </c>
      <c r="C13" s="45">
        <v>6</v>
      </c>
      <c r="D13" s="4" t="s">
        <v>8</v>
      </c>
      <c r="E13" s="23" t="s">
        <v>12</v>
      </c>
      <c r="F13" s="37"/>
      <c r="G13" s="78"/>
      <c r="H13" s="58"/>
      <c r="I13" s="7">
        <v>0.3979166666666667</v>
      </c>
      <c r="J13" s="14"/>
      <c r="K13" s="17"/>
      <c r="L13" s="14"/>
      <c r="M13" s="17"/>
      <c r="N13" s="28"/>
      <c r="O13" s="63"/>
      <c r="P13" s="66">
        <v>0.22916666666666666</v>
      </c>
    </row>
    <row r="14" spans="1:16" ht="12.75">
      <c r="A14" s="8"/>
      <c r="B14" s="9"/>
      <c r="C14" s="44"/>
      <c r="D14" s="10" t="s">
        <v>10</v>
      </c>
      <c r="E14" s="48" t="s">
        <v>34</v>
      </c>
      <c r="F14" s="35"/>
      <c r="G14" s="78">
        <v>338</v>
      </c>
      <c r="H14" s="33">
        <f>SUM(G$3:G14)</f>
        <v>4767</v>
      </c>
      <c r="I14" s="11">
        <v>0.8381944444444445</v>
      </c>
      <c r="J14" s="12">
        <v>0.32222222222222224</v>
      </c>
      <c r="K14" s="17">
        <f>+G14/J14/24</f>
        <v>43.706896551724135</v>
      </c>
      <c r="L14" s="12">
        <f>+I14-I13</f>
        <v>0.44027777777777777</v>
      </c>
      <c r="M14" s="17">
        <f>+G14/L14/24</f>
        <v>31.98738170347003</v>
      </c>
      <c r="N14" s="27">
        <v>110</v>
      </c>
      <c r="O14" s="63"/>
      <c r="P14" s="66">
        <v>0.8611111111111112</v>
      </c>
    </row>
    <row r="15" spans="1:16" ht="12.75">
      <c r="A15" s="8">
        <v>8</v>
      </c>
      <c r="B15" s="18" t="s">
        <v>15</v>
      </c>
      <c r="C15" s="46">
        <v>7</v>
      </c>
      <c r="D15" s="10" t="s">
        <v>8</v>
      </c>
      <c r="E15" s="22" t="s">
        <v>12</v>
      </c>
      <c r="F15" s="35"/>
      <c r="G15" s="78"/>
      <c r="H15" s="58"/>
      <c r="I15" s="11">
        <v>0.3215277777777778</v>
      </c>
      <c r="J15" s="12"/>
      <c r="K15" s="17"/>
      <c r="L15" s="12"/>
      <c r="M15" s="17"/>
      <c r="N15" s="27"/>
      <c r="O15" s="63"/>
      <c r="P15" s="66">
        <v>0.23124999999999998</v>
      </c>
    </row>
    <row r="16" spans="1:17" ht="12.75">
      <c r="A16" s="8"/>
      <c r="B16" s="13"/>
      <c r="C16" s="44"/>
      <c r="D16" s="10" t="s">
        <v>10</v>
      </c>
      <c r="E16" s="48" t="s">
        <v>35</v>
      </c>
      <c r="F16" s="35"/>
      <c r="G16" s="78">
        <f>116-13</f>
        <v>103</v>
      </c>
      <c r="H16" s="33">
        <f>SUM(G$3:G16)</f>
        <v>4870</v>
      </c>
      <c r="I16" s="11">
        <v>0.8118055555555556</v>
      </c>
      <c r="J16" s="12">
        <v>0.17361111111111113</v>
      </c>
      <c r="K16" s="17">
        <f>+G16/J16/24</f>
        <v>24.72</v>
      </c>
      <c r="L16" s="12">
        <f>+I16-I15</f>
        <v>0.49027777777777776</v>
      </c>
      <c r="M16" s="17">
        <f>+G16/L16/24</f>
        <v>8.753541076487252</v>
      </c>
      <c r="N16" s="27">
        <v>92</v>
      </c>
      <c r="O16" s="63"/>
      <c r="P16" s="66">
        <v>0.8590277777777778</v>
      </c>
      <c r="Q16" s="82" t="s">
        <v>37</v>
      </c>
    </row>
    <row r="17" spans="1:16" ht="12.75">
      <c r="A17" s="8">
        <v>9</v>
      </c>
      <c r="B17" s="18" t="s">
        <v>16</v>
      </c>
      <c r="C17" s="45">
        <v>8</v>
      </c>
      <c r="D17" s="4" t="s">
        <v>8</v>
      </c>
      <c r="E17" s="23" t="s">
        <v>12</v>
      </c>
      <c r="F17" s="37"/>
      <c r="G17" s="78"/>
      <c r="H17" s="58"/>
      <c r="I17" s="7">
        <v>0.39444444444444443</v>
      </c>
      <c r="J17" s="14"/>
      <c r="K17" s="17"/>
      <c r="L17" s="14"/>
      <c r="M17" s="17"/>
      <c r="N17" s="28"/>
      <c r="O17" s="63"/>
      <c r="P17" s="66">
        <v>0.23124999999999998</v>
      </c>
    </row>
    <row r="18" spans="1:16" ht="12.75">
      <c r="A18" s="8"/>
      <c r="B18" s="13"/>
      <c r="C18" s="44"/>
      <c r="D18" s="10" t="s">
        <v>10</v>
      </c>
      <c r="E18" s="48" t="s">
        <v>36</v>
      </c>
      <c r="F18" s="35"/>
      <c r="G18" s="78">
        <v>231</v>
      </c>
      <c r="H18" s="33">
        <f>SUM(G$3:G18)</f>
        <v>5101</v>
      </c>
      <c r="I18" s="11">
        <v>0.6402777777777778</v>
      </c>
      <c r="J18" s="12">
        <v>0.17013888888888887</v>
      </c>
      <c r="K18" s="17">
        <f>+G18/J18/24</f>
        <v>56.57142857142858</v>
      </c>
      <c r="L18" s="12">
        <f>+I18-I17</f>
        <v>0.2458333333333334</v>
      </c>
      <c r="M18" s="17">
        <f>+G18/L18/24</f>
        <v>39.15254237288135</v>
      </c>
      <c r="N18" s="27">
        <v>138</v>
      </c>
      <c r="O18" s="63"/>
      <c r="P18" s="66">
        <v>0.8555555555555556</v>
      </c>
    </row>
    <row r="19" spans="1:16" ht="12.75">
      <c r="A19" s="8">
        <v>10</v>
      </c>
      <c r="B19" s="81" t="s">
        <v>17</v>
      </c>
      <c r="C19" s="46">
        <v>9</v>
      </c>
      <c r="D19" s="10" t="s">
        <v>8</v>
      </c>
      <c r="E19" s="23" t="s">
        <v>12</v>
      </c>
      <c r="F19" s="35"/>
      <c r="G19" s="78"/>
      <c r="H19" s="58"/>
      <c r="I19" s="11">
        <v>0.3263888888888889</v>
      </c>
      <c r="J19" s="12"/>
      <c r="K19" s="17"/>
      <c r="L19" s="12"/>
      <c r="M19" s="17"/>
      <c r="N19" s="27"/>
      <c r="O19" s="63"/>
      <c r="P19" s="66">
        <v>0.2263888888888889</v>
      </c>
    </row>
    <row r="20" spans="1:16" ht="12.75">
      <c r="A20" s="8"/>
      <c r="B20" s="9"/>
      <c r="C20" s="44"/>
      <c r="D20" s="10" t="s">
        <v>10</v>
      </c>
      <c r="E20" s="48" t="s">
        <v>38</v>
      </c>
      <c r="F20" s="35" t="s">
        <v>39</v>
      </c>
      <c r="G20" s="78">
        <v>318</v>
      </c>
      <c r="H20" s="33">
        <f>SUM(G$3:G20)</f>
        <v>5419</v>
      </c>
      <c r="I20" s="11">
        <v>0.8770833333333333</v>
      </c>
      <c r="J20" s="12">
        <v>0.3076388888888889</v>
      </c>
      <c r="K20" s="17">
        <f>+G20/J20/24</f>
        <v>43.06997742663657</v>
      </c>
      <c r="L20" s="12">
        <f>+I20-I19</f>
        <v>0.5506944444444444</v>
      </c>
      <c r="M20" s="17">
        <f>+G20/L20/24</f>
        <v>24.060529634300128</v>
      </c>
      <c r="N20" s="27">
        <v>115</v>
      </c>
      <c r="O20" s="63"/>
      <c r="P20" s="66">
        <v>0.8534722222222223</v>
      </c>
    </row>
    <row r="21" spans="1:16" ht="12.75">
      <c r="A21" s="8">
        <v>11</v>
      </c>
      <c r="B21" s="18" t="s">
        <v>7</v>
      </c>
      <c r="C21" s="45">
        <v>10</v>
      </c>
      <c r="D21" s="10" t="s">
        <v>8</v>
      </c>
      <c r="E21" s="22" t="s">
        <v>12</v>
      </c>
      <c r="F21" s="35"/>
      <c r="G21" s="78"/>
      <c r="H21" s="58"/>
      <c r="I21" s="11">
        <v>0.3951388888888889</v>
      </c>
      <c r="J21" s="12"/>
      <c r="K21" s="17"/>
      <c r="L21" s="12"/>
      <c r="M21" s="17"/>
      <c r="N21" s="27"/>
      <c r="O21" s="63"/>
      <c r="P21" s="66">
        <v>0.2298611111111111</v>
      </c>
    </row>
    <row r="22" spans="1:16" ht="12.75">
      <c r="A22" s="8"/>
      <c r="B22" s="9"/>
      <c r="C22" s="44"/>
      <c r="D22" s="10" t="s">
        <v>10</v>
      </c>
      <c r="E22" s="48" t="s">
        <v>41</v>
      </c>
      <c r="F22" s="35"/>
      <c r="G22" s="78">
        <v>314</v>
      </c>
      <c r="H22" s="33">
        <f>SUM(G$3:G22)</f>
        <v>5733</v>
      </c>
      <c r="I22" s="11">
        <v>0.7625000000000001</v>
      </c>
      <c r="J22" s="12">
        <v>0.2152777777777778</v>
      </c>
      <c r="K22" s="17">
        <f>+G22/J22/24</f>
        <v>60.774193548387096</v>
      </c>
      <c r="L22" s="12">
        <f>+I22-I21</f>
        <v>0.3673611111111112</v>
      </c>
      <c r="M22" s="17">
        <f>+G22/L22/24</f>
        <v>35.61436672967863</v>
      </c>
      <c r="N22" s="27">
        <v>113</v>
      </c>
      <c r="O22" s="63"/>
      <c r="P22" s="66">
        <v>0.8479166666666668</v>
      </c>
    </row>
    <row r="23" spans="1:16" ht="12.75">
      <c r="A23" s="8">
        <v>12</v>
      </c>
      <c r="B23" s="18" t="s">
        <v>11</v>
      </c>
      <c r="C23" s="46">
        <v>11</v>
      </c>
      <c r="D23" s="4" t="s">
        <v>8</v>
      </c>
      <c r="E23" s="23" t="s">
        <v>12</v>
      </c>
      <c r="F23" s="35"/>
      <c r="G23" s="78"/>
      <c r="H23" s="58"/>
      <c r="I23" s="7">
        <v>0.3340277777777778</v>
      </c>
      <c r="J23" s="14"/>
      <c r="K23" s="17"/>
      <c r="L23" s="14"/>
      <c r="M23" s="17"/>
      <c r="N23" s="28"/>
      <c r="O23" s="63"/>
      <c r="P23" s="66">
        <v>0.22708333333333333</v>
      </c>
    </row>
    <row r="24" spans="1:16" ht="12.75">
      <c r="A24" s="8"/>
      <c r="B24" s="13"/>
      <c r="C24" s="44"/>
      <c r="D24" s="10" t="s">
        <v>10</v>
      </c>
      <c r="E24" s="48" t="s">
        <v>42</v>
      </c>
      <c r="F24" s="83" t="s">
        <v>43</v>
      </c>
      <c r="G24" s="78">
        <v>137</v>
      </c>
      <c r="H24" s="33">
        <f>SUM(G$3:G24)</f>
        <v>5870</v>
      </c>
      <c r="I24" s="7">
        <v>0.6173611111111111</v>
      </c>
      <c r="J24" s="12">
        <v>0.15138888888888888</v>
      </c>
      <c r="K24" s="17">
        <f>+G24/J24/24</f>
        <v>37.706422018348626</v>
      </c>
      <c r="L24" s="12">
        <f>+I24-I23</f>
        <v>0.2833333333333333</v>
      </c>
      <c r="M24" s="17">
        <f>+G24/L24/24</f>
        <v>20.147058823529413</v>
      </c>
      <c r="N24" s="27">
        <v>109</v>
      </c>
      <c r="O24" s="63"/>
      <c r="P24" s="66">
        <v>0.8479166666666668</v>
      </c>
    </row>
    <row r="25" spans="1:16" ht="12.75">
      <c r="A25" s="8">
        <v>13</v>
      </c>
      <c r="B25" s="18" t="s">
        <v>13</v>
      </c>
      <c r="C25" s="45">
        <v>12</v>
      </c>
      <c r="D25" s="10" t="s">
        <v>8</v>
      </c>
      <c r="E25" s="22" t="s">
        <v>12</v>
      </c>
      <c r="F25" s="73"/>
      <c r="G25" s="78"/>
      <c r="H25" s="58"/>
      <c r="I25" s="11">
        <v>0.41041666666666665</v>
      </c>
      <c r="J25" s="12"/>
      <c r="K25" s="17"/>
      <c r="L25" s="12"/>
      <c r="M25" s="17"/>
      <c r="N25" s="27"/>
      <c r="O25" s="63"/>
      <c r="P25" s="66">
        <v>0.225</v>
      </c>
    </row>
    <row r="26" spans="1:16" ht="12.75">
      <c r="A26" s="8"/>
      <c r="B26" s="13"/>
      <c r="C26" s="44"/>
      <c r="D26" s="10" t="s">
        <v>10</v>
      </c>
      <c r="E26" s="48" t="s">
        <v>44</v>
      </c>
      <c r="F26" s="35" t="s">
        <v>39</v>
      </c>
      <c r="G26" s="78">
        <v>304</v>
      </c>
      <c r="H26" s="33">
        <f>SUM(G$3:G26)</f>
        <v>6174</v>
      </c>
      <c r="I26" s="11">
        <v>0.8104166666666667</v>
      </c>
      <c r="J26" s="12">
        <v>0.2423611111111111</v>
      </c>
      <c r="K26" s="17">
        <f>+G26/J26/24</f>
        <v>52.26361031518625</v>
      </c>
      <c r="L26" s="12">
        <f>+I26-I25</f>
        <v>0.4</v>
      </c>
      <c r="M26" s="17">
        <f>+G26/L26/24</f>
        <v>31.666666666666668</v>
      </c>
      <c r="N26" s="27">
        <v>100</v>
      </c>
      <c r="O26" s="63"/>
      <c r="P26" s="66">
        <v>0.8486111111111111</v>
      </c>
    </row>
    <row r="27" spans="1:16" ht="12.75">
      <c r="A27" s="8">
        <v>14</v>
      </c>
      <c r="B27" s="18" t="s">
        <v>14</v>
      </c>
      <c r="C27" s="46">
        <v>13</v>
      </c>
      <c r="D27" s="10" t="s">
        <v>8</v>
      </c>
      <c r="E27" s="22" t="s">
        <v>12</v>
      </c>
      <c r="F27" s="38"/>
      <c r="G27" s="78"/>
      <c r="H27" s="58"/>
      <c r="I27" s="11">
        <v>0.3652777777777778</v>
      </c>
      <c r="J27" s="12"/>
      <c r="K27" s="17"/>
      <c r="L27" s="12"/>
      <c r="M27" s="17"/>
      <c r="N27" s="27"/>
      <c r="O27" s="63"/>
      <c r="P27" s="66">
        <v>0.2263888888888889</v>
      </c>
    </row>
    <row r="28" spans="1:16" ht="12.75">
      <c r="A28" s="8"/>
      <c r="B28" s="9"/>
      <c r="C28" s="44"/>
      <c r="D28" s="10" t="s">
        <v>10</v>
      </c>
      <c r="E28" s="85" t="s">
        <v>46</v>
      </c>
      <c r="F28" s="38" t="s">
        <v>45</v>
      </c>
      <c r="G28" s="78">
        <v>448</v>
      </c>
      <c r="H28" s="33">
        <f>SUM(G$3:G28)</f>
        <v>6622</v>
      </c>
      <c r="I28" s="7">
        <v>0.8354166666666667</v>
      </c>
      <c r="J28" s="14">
        <v>0.29791666666666666</v>
      </c>
      <c r="K28" s="74">
        <f>+G28/J28/24</f>
        <v>62.65734265734266</v>
      </c>
      <c r="L28" s="14">
        <f>+I28-I27</f>
        <v>0.4701388888888889</v>
      </c>
      <c r="M28" s="74">
        <f>+G28/L28/24</f>
        <v>39.70457902511078</v>
      </c>
      <c r="N28" s="28">
        <v>116</v>
      </c>
      <c r="O28" s="76"/>
      <c r="P28" s="86">
        <v>0.8562500000000001</v>
      </c>
    </row>
    <row r="29" spans="1:16" ht="12.75">
      <c r="A29" s="8">
        <v>15</v>
      </c>
      <c r="B29" s="18" t="s">
        <v>15</v>
      </c>
      <c r="C29" s="45">
        <v>14</v>
      </c>
      <c r="D29" s="4" t="s">
        <v>8</v>
      </c>
      <c r="E29" s="22" t="s">
        <v>12</v>
      </c>
      <c r="F29" s="37"/>
      <c r="G29" s="78"/>
      <c r="H29" s="58"/>
      <c r="I29" s="11">
        <v>0.3298611111111111</v>
      </c>
      <c r="J29" s="12"/>
      <c r="K29" s="17"/>
      <c r="L29" s="12"/>
      <c r="M29" s="17"/>
      <c r="N29" s="27"/>
      <c r="O29" s="63"/>
      <c r="P29" s="66">
        <v>0.22569444444444445</v>
      </c>
    </row>
    <row r="30" spans="1:16" ht="12.75">
      <c r="A30" s="8"/>
      <c r="B30" s="13"/>
      <c r="C30" s="44"/>
      <c r="D30" s="10" t="s">
        <v>10</v>
      </c>
      <c r="E30" s="48" t="s">
        <v>47</v>
      </c>
      <c r="F30" s="35"/>
      <c r="G30" s="78">
        <v>602</v>
      </c>
      <c r="H30" s="33">
        <f>SUM(G$3:G30)</f>
        <v>7224</v>
      </c>
      <c r="I30" s="7">
        <v>0.8493055555555555</v>
      </c>
      <c r="J30" s="14">
        <v>0.3215277777777778</v>
      </c>
      <c r="K30" s="74">
        <f>+G30/J30/24</f>
        <v>78.01295896328294</v>
      </c>
      <c r="L30" s="14">
        <f>+I30-I29</f>
        <v>0.5194444444444444</v>
      </c>
      <c r="M30" s="74">
        <f>+G30/L30/24</f>
        <v>48.288770053475936</v>
      </c>
      <c r="N30" s="28">
        <v>118</v>
      </c>
      <c r="O30" s="76"/>
      <c r="P30" s="77">
        <v>0.84375</v>
      </c>
    </row>
    <row r="31" spans="1:16" ht="12.75">
      <c r="A31" s="8">
        <v>16</v>
      </c>
      <c r="B31" s="18" t="s">
        <v>16</v>
      </c>
      <c r="C31" s="45">
        <v>15</v>
      </c>
      <c r="D31" s="4" t="s">
        <v>8</v>
      </c>
      <c r="E31" s="22" t="s">
        <v>12</v>
      </c>
      <c r="F31" s="37"/>
      <c r="G31" s="78"/>
      <c r="H31" s="58"/>
      <c r="I31" s="11">
        <v>0.24722222222222223</v>
      </c>
      <c r="J31" s="12"/>
      <c r="K31" s="17"/>
      <c r="L31" s="14"/>
      <c r="M31" s="17"/>
      <c r="N31" s="27"/>
      <c r="O31" s="63"/>
      <c r="P31" s="66">
        <v>0.2152777777777778</v>
      </c>
    </row>
    <row r="32" spans="1:16" ht="12.75">
      <c r="A32" s="8"/>
      <c r="B32" s="18"/>
      <c r="C32" s="45"/>
      <c r="D32" s="10" t="s">
        <v>10</v>
      </c>
      <c r="E32" s="84" t="s">
        <v>50</v>
      </c>
      <c r="F32" s="47" t="s">
        <v>48</v>
      </c>
      <c r="G32" s="78">
        <v>407</v>
      </c>
      <c r="H32" s="33">
        <f>SUM(G$3:G32)</f>
        <v>7631</v>
      </c>
      <c r="I32" s="11">
        <v>0.782638888888889</v>
      </c>
      <c r="J32" s="12">
        <v>0.2902777777777778</v>
      </c>
      <c r="K32" s="74">
        <f>+G32/J32/24</f>
        <v>58.42105263157894</v>
      </c>
      <c r="L32" s="14">
        <f>+I32-I31+O32</f>
        <v>0.5770833333333335</v>
      </c>
      <c r="M32" s="74">
        <f>+G32/L32/24</f>
        <v>29.386281588447645</v>
      </c>
      <c r="N32" s="27">
        <v>128</v>
      </c>
      <c r="O32" s="76">
        <v>0.0416666666666667</v>
      </c>
      <c r="P32" s="66">
        <v>0.8125</v>
      </c>
    </row>
    <row r="33" spans="1:16" ht="12.75">
      <c r="A33" s="8">
        <v>17</v>
      </c>
      <c r="B33" s="18" t="s">
        <v>17</v>
      </c>
      <c r="C33" s="45">
        <v>16</v>
      </c>
      <c r="D33" s="4" t="s">
        <v>8</v>
      </c>
      <c r="E33" s="22" t="s">
        <v>12</v>
      </c>
      <c r="F33" s="37"/>
      <c r="G33" s="78"/>
      <c r="H33" s="58"/>
      <c r="I33" s="11">
        <v>0.36180555555555555</v>
      </c>
      <c r="J33" s="12"/>
      <c r="K33" s="17"/>
      <c r="L33" s="12"/>
      <c r="M33" s="17"/>
      <c r="N33" s="27"/>
      <c r="O33" s="63"/>
      <c r="P33" s="66">
        <v>0.17361111111111113</v>
      </c>
    </row>
    <row r="34" spans="1:16" ht="12.75">
      <c r="A34" s="8"/>
      <c r="B34" s="18"/>
      <c r="C34" s="45"/>
      <c r="D34" s="10" t="s">
        <v>10</v>
      </c>
      <c r="E34" s="84" t="s">
        <v>51</v>
      </c>
      <c r="F34" s="37"/>
      <c r="G34" s="78">
        <v>376</v>
      </c>
      <c r="H34" s="33">
        <f>SUM(G$3:G34)</f>
        <v>8007</v>
      </c>
      <c r="I34" s="11">
        <v>0.7347222222222222</v>
      </c>
      <c r="J34" s="12">
        <v>0.23680555555555557</v>
      </c>
      <c r="K34" s="74">
        <f>+G34/J34/24</f>
        <v>66.158357771261</v>
      </c>
      <c r="L34" s="14">
        <f>+I34-I33</f>
        <v>0.3729166666666666</v>
      </c>
      <c r="M34" s="74">
        <f>+G34/L34/24</f>
        <v>42.011173184357546</v>
      </c>
      <c r="N34" s="27">
        <v>114</v>
      </c>
      <c r="O34" s="63"/>
      <c r="P34" s="66">
        <v>0.8222222222222223</v>
      </c>
    </row>
    <row r="35" spans="1:16" ht="12.75">
      <c r="A35" s="8">
        <v>18</v>
      </c>
      <c r="B35" s="18" t="s">
        <v>7</v>
      </c>
      <c r="C35" s="45">
        <v>17</v>
      </c>
      <c r="D35" s="4" t="s">
        <v>8</v>
      </c>
      <c r="E35" s="22" t="s">
        <v>12</v>
      </c>
      <c r="F35" s="37"/>
      <c r="G35" s="78"/>
      <c r="H35" s="58"/>
      <c r="I35" s="11">
        <v>0.3673611111111111</v>
      </c>
      <c r="J35" s="12"/>
      <c r="K35" s="17"/>
      <c r="L35" s="12"/>
      <c r="M35" s="17"/>
      <c r="N35" s="27"/>
      <c r="O35" s="63"/>
      <c r="P35" s="66">
        <v>0.18333333333333335</v>
      </c>
    </row>
    <row r="36" spans="1:16" ht="12.75">
      <c r="A36" s="8"/>
      <c r="B36" s="18"/>
      <c r="C36" s="45"/>
      <c r="D36" s="10" t="s">
        <v>10</v>
      </c>
      <c r="E36" s="84" t="s">
        <v>52</v>
      </c>
      <c r="F36" s="37" t="s">
        <v>71</v>
      </c>
      <c r="G36" s="78">
        <v>427</v>
      </c>
      <c r="H36" s="33">
        <f>SUM(G$3:G36)</f>
        <v>8434</v>
      </c>
      <c r="I36" s="11">
        <v>0.7951388888888888</v>
      </c>
      <c r="J36" s="12">
        <v>0.2423611111111111</v>
      </c>
      <c r="K36" s="74">
        <f>+G36/J36/24</f>
        <v>73.40974212034384</v>
      </c>
      <c r="L36" s="14">
        <f>+I36-I35</f>
        <v>0.42777777777777776</v>
      </c>
      <c r="M36" s="74">
        <f>+G36/L36/24</f>
        <v>41.59090909090909</v>
      </c>
      <c r="N36" s="27">
        <v>125</v>
      </c>
      <c r="O36" s="63"/>
      <c r="P36" s="66">
        <v>0.8333333333333334</v>
      </c>
    </row>
    <row r="37" spans="1:16" ht="12.75">
      <c r="A37" s="8">
        <v>19</v>
      </c>
      <c r="B37" s="18" t="s">
        <v>11</v>
      </c>
      <c r="C37" s="45">
        <v>18</v>
      </c>
      <c r="D37" s="4" t="s">
        <v>8</v>
      </c>
      <c r="E37" s="22" t="s">
        <v>12</v>
      </c>
      <c r="F37" s="37"/>
      <c r="G37" s="78"/>
      <c r="H37" s="58"/>
      <c r="I37" s="11">
        <v>0.2965277777777778</v>
      </c>
      <c r="J37" s="12"/>
      <c r="K37" s="17"/>
      <c r="L37" s="12"/>
      <c r="M37" s="17"/>
      <c r="N37" s="27"/>
      <c r="O37" s="63"/>
      <c r="P37" s="66">
        <v>0.18472222222222223</v>
      </c>
    </row>
    <row r="38" spans="1:16" ht="12.75">
      <c r="A38" s="8"/>
      <c r="B38" s="18"/>
      <c r="C38" s="45"/>
      <c r="D38" s="10" t="s">
        <v>10</v>
      </c>
      <c r="E38" s="84" t="s">
        <v>53</v>
      </c>
      <c r="F38" s="47" t="s">
        <v>54</v>
      </c>
      <c r="G38" s="78">
        <v>696</v>
      </c>
      <c r="H38" s="33">
        <f>SUM(G$3:G38)</f>
        <v>9130</v>
      </c>
      <c r="I38" s="11">
        <v>0.8576388888888888</v>
      </c>
      <c r="J38" s="12">
        <v>0.4270833333333333</v>
      </c>
      <c r="K38" s="74">
        <f>+G38/J38/24</f>
        <v>67.90243902439025</v>
      </c>
      <c r="L38" s="14">
        <f>+I38-I37</f>
        <v>0.5611111111111111</v>
      </c>
      <c r="M38" s="74">
        <f>+G38/L38/24</f>
        <v>51.68316831683168</v>
      </c>
      <c r="N38" s="27">
        <v>125</v>
      </c>
      <c r="O38" s="63"/>
      <c r="P38" s="66">
        <v>0.8312499999999999</v>
      </c>
    </row>
    <row r="39" spans="1:16" ht="12.75">
      <c r="A39" s="8">
        <v>20</v>
      </c>
      <c r="B39" s="18" t="s">
        <v>13</v>
      </c>
      <c r="C39" s="45">
        <v>19</v>
      </c>
      <c r="D39" s="4" t="s">
        <v>8</v>
      </c>
      <c r="E39" s="22" t="s">
        <v>12</v>
      </c>
      <c r="F39" s="37"/>
      <c r="G39" s="78"/>
      <c r="H39" s="58"/>
      <c r="I39" s="11">
        <v>0.4131944444444444</v>
      </c>
      <c r="J39" s="12"/>
      <c r="K39" s="17"/>
      <c r="L39" s="12"/>
      <c r="M39" s="17"/>
      <c r="N39" s="27"/>
      <c r="O39" s="63"/>
      <c r="P39" s="66">
        <v>0.19166666666666665</v>
      </c>
    </row>
    <row r="40" spans="1:16" ht="12.75">
      <c r="A40" s="8"/>
      <c r="B40" s="18"/>
      <c r="C40" s="45"/>
      <c r="D40" s="10" t="s">
        <v>10</v>
      </c>
      <c r="E40" s="84" t="s">
        <v>53</v>
      </c>
      <c r="F40" s="37"/>
      <c r="G40" s="78">
        <v>255</v>
      </c>
      <c r="H40" s="33">
        <f>SUM(G$3:G40)</f>
        <v>9385</v>
      </c>
      <c r="I40" s="11">
        <v>0.8368055555555555</v>
      </c>
      <c r="J40" s="12">
        <v>0.2027777777777778</v>
      </c>
      <c r="K40" s="74">
        <f>+G40/J40/24</f>
        <v>52.39726027397259</v>
      </c>
      <c r="L40" s="14">
        <f>+I40-I39</f>
        <v>0.42361111111111105</v>
      </c>
      <c r="M40" s="74">
        <f>+G40/L40/24</f>
        <v>25.081967213114755</v>
      </c>
      <c r="N40" s="27">
        <v>123</v>
      </c>
      <c r="O40" s="63"/>
      <c r="P40" s="66">
        <v>0.8319444444444444</v>
      </c>
    </row>
    <row r="41" spans="1:16" ht="12.75">
      <c r="A41" s="8">
        <v>21</v>
      </c>
      <c r="B41" s="18" t="s">
        <v>14</v>
      </c>
      <c r="C41" s="45">
        <v>20</v>
      </c>
      <c r="D41" s="4" t="s">
        <v>8</v>
      </c>
      <c r="E41" s="22" t="s">
        <v>12</v>
      </c>
      <c r="F41" s="37"/>
      <c r="G41" s="78"/>
      <c r="H41" s="58"/>
      <c r="I41" s="11">
        <v>0.3923611111111111</v>
      </c>
      <c r="J41" s="12"/>
      <c r="K41" s="17"/>
      <c r="L41" s="12"/>
      <c r="M41" s="17"/>
      <c r="N41" s="27"/>
      <c r="O41" s="63"/>
      <c r="P41" s="66">
        <v>0.19166666666666665</v>
      </c>
    </row>
    <row r="42" spans="1:16" ht="12.75">
      <c r="A42" s="8"/>
      <c r="B42" s="18"/>
      <c r="C42" s="45"/>
      <c r="D42" s="10" t="s">
        <v>10</v>
      </c>
      <c r="E42" s="87" t="s">
        <v>55</v>
      </c>
      <c r="F42" s="37" t="s">
        <v>48</v>
      </c>
      <c r="G42" s="78">
        <v>372</v>
      </c>
      <c r="H42" s="33">
        <f>SUM(G$3:G42)</f>
        <v>9757</v>
      </c>
      <c r="I42" s="11">
        <v>0.8375</v>
      </c>
      <c r="J42" s="12">
        <v>0.2798611111111111</v>
      </c>
      <c r="K42" s="74">
        <f>+G42/J42/24</f>
        <v>55.38461538461539</v>
      </c>
      <c r="L42" s="14">
        <f>+I42-I41</f>
        <v>0.4451388888888889</v>
      </c>
      <c r="M42" s="74">
        <f>+G42/L42/24</f>
        <v>34.82059282371295</v>
      </c>
      <c r="N42" s="27">
        <v>120</v>
      </c>
      <c r="O42" s="63"/>
      <c r="P42" s="66">
        <v>0.8416666666666667</v>
      </c>
    </row>
    <row r="43" spans="1:16" ht="12.75">
      <c r="A43" s="8">
        <v>22</v>
      </c>
      <c r="B43" s="18" t="s">
        <v>15</v>
      </c>
      <c r="C43" s="45">
        <v>21</v>
      </c>
      <c r="D43" s="4" t="s">
        <v>8</v>
      </c>
      <c r="E43" s="22" t="s">
        <v>12</v>
      </c>
      <c r="F43" s="37"/>
      <c r="G43" s="78"/>
      <c r="H43" s="58"/>
      <c r="I43" s="11">
        <v>0.31805555555555554</v>
      </c>
      <c r="J43" s="12"/>
      <c r="K43" s="17"/>
      <c r="L43" s="12"/>
      <c r="M43" s="17"/>
      <c r="N43" s="27"/>
      <c r="O43" s="63"/>
      <c r="P43" s="66">
        <v>0.19305555555555554</v>
      </c>
    </row>
    <row r="44" spans="1:16" ht="12.75">
      <c r="A44" s="8"/>
      <c r="B44" s="18"/>
      <c r="C44" s="45"/>
      <c r="D44" s="10" t="s">
        <v>10</v>
      </c>
      <c r="E44" s="87" t="s">
        <v>57</v>
      </c>
      <c r="F44" s="37"/>
      <c r="G44" s="78">
        <v>900</v>
      </c>
      <c r="H44" s="33">
        <f>SUM(G$3:G44)</f>
        <v>10657</v>
      </c>
      <c r="I44" s="11">
        <v>0.8479166666666668</v>
      </c>
      <c r="J44" s="12">
        <v>0.4152777777777778</v>
      </c>
      <c r="K44" s="74">
        <f>+G44/J44/24</f>
        <v>90.3010033444816</v>
      </c>
      <c r="L44" s="14">
        <f>+I44-I43</f>
        <v>0.5298611111111112</v>
      </c>
      <c r="M44" s="74">
        <f>+G44/L44/24</f>
        <v>70.77326343381388</v>
      </c>
      <c r="N44" s="27">
        <v>124</v>
      </c>
      <c r="O44" s="63"/>
      <c r="P44" s="66">
        <v>0.8645833333333334</v>
      </c>
    </row>
    <row r="45" spans="1:16" ht="12.75">
      <c r="A45" s="8">
        <v>23</v>
      </c>
      <c r="B45" s="18" t="s">
        <v>16</v>
      </c>
      <c r="C45" s="45">
        <v>22</v>
      </c>
      <c r="D45" s="4" t="s">
        <v>8</v>
      </c>
      <c r="E45" s="22" t="s">
        <v>12</v>
      </c>
      <c r="F45" s="37"/>
      <c r="G45" s="78"/>
      <c r="H45" s="58"/>
      <c r="I45" s="11">
        <v>0.30833333333333335</v>
      </c>
      <c r="J45" s="12"/>
      <c r="K45" s="17"/>
      <c r="L45" s="12"/>
      <c r="M45" s="17"/>
      <c r="N45" s="27"/>
      <c r="O45" s="63"/>
      <c r="P45" s="66">
        <v>0.17013888888888887</v>
      </c>
    </row>
    <row r="46" spans="1:16" ht="12.75">
      <c r="A46" s="8"/>
      <c r="B46" s="18"/>
      <c r="C46" s="45"/>
      <c r="D46" s="4" t="s">
        <v>10</v>
      </c>
      <c r="E46" s="87" t="s">
        <v>58</v>
      </c>
      <c r="F46" s="37" t="s">
        <v>56</v>
      </c>
      <c r="G46" s="78">
        <v>721</v>
      </c>
      <c r="H46" s="33">
        <f>SUM(G$3:G46)</f>
        <v>11378</v>
      </c>
      <c r="I46" s="11">
        <v>0.8562500000000001</v>
      </c>
      <c r="J46" s="12">
        <v>0.39375</v>
      </c>
      <c r="K46" s="74">
        <f>+G46/J46/24</f>
        <v>76.29629629629629</v>
      </c>
      <c r="L46" s="14">
        <f>+I46-I45</f>
        <v>0.5479166666666667</v>
      </c>
      <c r="M46" s="74">
        <f>+G46/L46/24</f>
        <v>54.82889733840304</v>
      </c>
      <c r="N46" s="27">
        <v>122</v>
      </c>
      <c r="O46" s="63"/>
      <c r="P46" s="66">
        <v>0.8840277777777777</v>
      </c>
    </row>
    <row r="47" spans="1:16" ht="12.75">
      <c r="A47" s="8">
        <v>24</v>
      </c>
      <c r="B47" s="18" t="s">
        <v>17</v>
      </c>
      <c r="C47" s="45">
        <v>23</v>
      </c>
      <c r="D47" s="4" t="s">
        <v>8</v>
      </c>
      <c r="E47" s="22" t="s">
        <v>12</v>
      </c>
      <c r="F47" s="37"/>
      <c r="G47" s="78"/>
      <c r="H47" s="58"/>
      <c r="I47" s="11">
        <v>0.35694444444444445</v>
      </c>
      <c r="J47" s="12"/>
      <c r="K47" s="17"/>
      <c r="L47" s="12"/>
      <c r="M47" s="17"/>
      <c r="N47" s="27"/>
      <c r="O47" s="63"/>
      <c r="P47" s="66">
        <v>0.1986111111111111</v>
      </c>
    </row>
    <row r="48" spans="1:16" ht="12.75">
      <c r="A48" s="8"/>
      <c r="B48" s="18"/>
      <c r="C48" s="45"/>
      <c r="D48" s="4" t="s">
        <v>10</v>
      </c>
      <c r="E48" s="87" t="s">
        <v>59</v>
      </c>
      <c r="F48" s="37"/>
      <c r="G48" s="78">
        <v>666</v>
      </c>
      <c r="H48" s="33">
        <f>SUM(G$3:G48)</f>
        <v>12044</v>
      </c>
      <c r="I48" s="11">
        <v>0.8222222222222223</v>
      </c>
      <c r="J48" s="12">
        <v>0.32222222222222224</v>
      </c>
      <c r="K48" s="74">
        <f>+G48/J48/24</f>
        <v>86.1206896551724</v>
      </c>
      <c r="L48" s="14">
        <f>+I48-I47</f>
        <v>0.46527777777777785</v>
      </c>
      <c r="M48" s="74">
        <f>+G48/L48/24</f>
        <v>59.64179104477611</v>
      </c>
      <c r="N48" s="27">
        <v>142</v>
      </c>
      <c r="O48" s="63"/>
      <c r="P48" s="66">
        <v>0.8986111111111111</v>
      </c>
    </row>
    <row r="49" spans="1:16" ht="12.75">
      <c r="A49" s="8">
        <v>25</v>
      </c>
      <c r="B49" s="18" t="s">
        <v>7</v>
      </c>
      <c r="C49" s="45">
        <v>24</v>
      </c>
      <c r="D49" s="4" t="s">
        <v>8</v>
      </c>
      <c r="E49" s="22" t="s">
        <v>12</v>
      </c>
      <c r="F49" s="37" t="s">
        <v>72</v>
      </c>
      <c r="G49" s="78"/>
      <c r="H49" s="58"/>
      <c r="I49" s="11">
        <v>0.30972222222222223</v>
      </c>
      <c r="J49" s="12"/>
      <c r="K49" s="17"/>
      <c r="L49" s="12"/>
      <c r="M49" s="17"/>
      <c r="N49" s="27"/>
      <c r="O49" s="63"/>
      <c r="P49" s="66">
        <v>0.2236111111111111</v>
      </c>
    </row>
    <row r="50" spans="1:16" ht="12.75">
      <c r="A50" s="8"/>
      <c r="B50" s="18"/>
      <c r="C50" s="45"/>
      <c r="D50" s="4" t="s">
        <v>10</v>
      </c>
      <c r="E50" s="87" t="s">
        <v>61</v>
      </c>
      <c r="F50" s="37" t="s">
        <v>60</v>
      </c>
      <c r="G50" s="78">
        <v>819</v>
      </c>
      <c r="H50" s="33">
        <f>SUM(G$3:G50)</f>
        <v>12863</v>
      </c>
      <c r="I50" s="11">
        <v>0.8069444444444445</v>
      </c>
      <c r="J50" s="12">
        <v>0.34375</v>
      </c>
      <c r="K50" s="74">
        <f>+G50/J50/24</f>
        <v>99.27272727272727</v>
      </c>
      <c r="L50" s="14">
        <f>+I50-I49+O50</f>
        <v>0.538888888888889</v>
      </c>
      <c r="M50" s="74">
        <f>+G50/L50/24</f>
        <v>63.32474226804123</v>
      </c>
      <c r="N50" s="27">
        <v>145</v>
      </c>
      <c r="O50" s="76">
        <v>0.0416666666666667</v>
      </c>
      <c r="P50" s="66">
        <v>0.8708333333333332</v>
      </c>
    </row>
    <row r="51" spans="1:16" ht="12.75">
      <c r="A51" s="8">
        <v>26</v>
      </c>
      <c r="B51" s="18" t="s">
        <v>11</v>
      </c>
      <c r="C51" s="45">
        <v>25</v>
      </c>
      <c r="D51" s="4" t="s">
        <v>8</v>
      </c>
      <c r="E51" s="22"/>
      <c r="F51" s="37"/>
      <c r="G51" s="78"/>
      <c r="H51" s="58"/>
      <c r="I51" s="11">
        <v>0.34930555555555554</v>
      </c>
      <c r="J51" s="12"/>
      <c r="K51" s="17"/>
      <c r="L51" s="12"/>
      <c r="M51" s="17"/>
      <c r="N51" s="27"/>
      <c r="O51" s="63"/>
      <c r="P51" s="66">
        <v>0.21180555555555555</v>
      </c>
    </row>
    <row r="52" spans="1:16" ht="12.75">
      <c r="A52" s="8"/>
      <c r="B52" s="13"/>
      <c r="C52" s="44"/>
      <c r="D52" s="4" t="s">
        <v>10</v>
      </c>
      <c r="E52" s="34" t="s">
        <v>62</v>
      </c>
      <c r="F52" s="47"/>
      <c r="G52" s="78">
        <v>112</v>
      </c>
      <c r="H52" s="33">
        <f>SUM(G$3:G52)</f>
        <v>12975</v>
      </c>
      <c r="I52" s="11">
        <v>0.40625</v>
      </c>
      <c r="J52" s="12">
        <v>0.044444444444444446</v>
      </c>
      <c r="K52" s="74">
        <f>+G52/J52/24</f>
        <v>105</v>
      </c>
      <c r="L52" s="14">
        <f>+I52-I51</f>
        <v>0.056944444444444464</v>
      </c>
      <c r="M52" s="74">
        <f>+G52/L52/24</f>
        <v>81.9512195121951</v>
      </c>
      <c r="N52" s="27">
        <v>134</v>
      </c>
      <c r="O52" s="63"/>
      <c r="P52" s="66">
        <v>0.8729166666666667</v>
      </c>
    </row>
    <row r="53" spans="1:16" ht="12.75">
      <c r="A53" s="8">
        <v>27</v>
      </c>
      <c r="B53" s="18" t="s">
        <v>13</v>
      </c>
      <c r="C53" s="46">
        <v>26</v>
      </c>
      <c r="D53" s="4" t="s">
        <v>8</v>
      </c>
      <c r="E53" s="23" t="s">
        <v>12</v>
      </c>
      <c r="F53" s="37"/>
      <c r="G53" s="78"/>
      <c r="H53" s="58"/>
      <c r="I53" s="11">
        <v>0.32569444444444445</v>
      </c>
      <c r="J53" s="12"/>
      <c r="K53" s="17"/>
      <c r="L53" s="12"/>
      <c r="M53" s="17"/>
      <c r="N53" s="27"/>
      <c r="O53" s="63"/>
      <c r="P53" s="66">
        <v>0.21597222222222223</v>
      </c>
    </row>
    <row r="54" spans="1:16" ht="12.75">
      <c r="A54" s="54"/>
      <c r="B54" s="55"/>
      <c r="C54" s="70"/>
      <c r="D54" s="56" t="s">
        <v>10</v>
      </c>
      <c r="E54" s="71" t="s">
        <v>9</v>
      </c>
      <c r="F54" s="64" t="s">
        <v>23</v>
      </c>
      <c r="G54" s="88">
        <v>1220</v>
      </c>
      <c r="H54" s="60">
        <f>SUM(G$3:G54)</f>
        <v>14195</v>
      </c>
      <c r="I54" s="91">
        <v>0.8923611111111112</v>
      </c>
      <c r="J54" s="92">
        <v>0.44236111111111115</v>
      </c>
      <c r="K54" s="93">
        <f>+G54/J54/24</f>
        <v>114.91365777080063</v>
      </c>
      <c r="L54" s="92">
        <f>+I54-I53</f>
        <v>0.5666666666666667</v>
      </c>
      <c r="M54" s="93">
        <f>+G54/L54/24</f>
        <v>89.70588235294117</v>
      </c>
      <c r="N54" s="59">
        <v>146</v>
      </c>
      <c r="O54" s="72"/>
      <c r="P54" s="67">
        <v>0.8479166666666668</v>
      </c>
    </row>
    <row r="55" spans="5:14" ht="12.75">
      <c r="E55" s="89" t="s">
        <v>63</v>
      </c>
      <c r="F55" s="105" t="s">
        <v>64</v>
      </c>
      <c r="G55" s="90">
        <f>SUM(G3:G54)</f>
        <v>14195</v>
      </c>
      <c r="I55" s="94" t="s">
        <v>66</v>
      </c>
      <c r="J55" s="95">
        <f>SUM(J4:J54)</f>
        <v>7.819444444444444</v>
      </c>
      <c r="K55" s="114">
        <f>+H54/J55/24</f>
        <v>75.63943161634104</v>
      </c>
      <c r="L55" s="95">
        <f>SUM(L4:L54)</f>
        <v>11.868750000000006</v>
      </c>
      <c r="M55" s="112">
        <f>+H54/L55/24</f>
        <v>49.8332455678427</v>
      </c>
      <c r="N55" s="116">
        <v>174</v>
      </c>
    </row>
    <row r="56" spans="6:14" ht="12.75">
      <c r="F56" s="99" t="s">
        <v>26</v>
      </c>
      <c r="G56" s="100">
        <f>+G55/26</f>
        <v>545.9615384615385</v>
      </c>
      <c r="I56" s="106" t="s">
        <v>69</v>
      </c>
      <c r="J56" s="96">
        <f>+J55/26</f>
        <v>0.30074786324786323</v>
      </c>
      <c r="K56" s="115"/>
      <c r="L56" s="97">
        <f>+L55/26</f>
        <v>0.4564903846153848</v>
      </c>
      <c r="M56" s="113"/>
      <c r="N56" s="117"/>
    </row>
    <row r="57" spans="6:8" ht="12">
      <c r="F57" s="101" t="s">
        <v>67</v>
      </c>
      <c r="G57" s="102">
        <f>+G4</f>
        <v>1505</v>
      </c>
      <c r="H57" s="98"/>
    </row>
    <row r="58" spans="6:8" ht="12">
      <c r="F58" s="103" t="s">
        <v>68</v>
      </c>
      <c r="G58" s="104">
        <f>+G16</f>
        <v>103</v>
      </c>
      <c r="H58" s="98"/>
    </row>
  </sheetData>
  <sheetProtection/>
  <mergeCells count="6">
    <mergeCell ref="J1:K1"/>
    <mergeCell ref="L1:M1"/>
    <mergeCell ref="O1:O2"/>
    <mergeCell ref="K55:K56"/>
    <mergeCell ref="M55:M56"/>
    <mergeCell ref="N55:N56"/>
  </mergeCells>
  <printOptions/>
  <pageMargins left="0" right="0" top="0" bottom="0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Anglana</dc:creator>
  <cp:keywords/>
  <dc:description/>
  <cp:lastModifiedBy>goldwing1998@live.com</cp:lastModifiedBy>
  <cp:lastPrinted>2016-08-12T16:52:13Z</cp:lastPrinted>
  <dcterms:created xsi:type="dcterms:W3CDTF">2003-05-27T14:13:01Z</dcterms:created>
  <dcterms:modified xsi:type="dcterms:W3CDTF">2016-08-12T16:52:25Z</dcterms:modified>
  <cp:category/>
  <cp:version/>
  <cp:contentType/>
  <cp:contentStatus/>
</cp:coreProperties>
</file>